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1" autoFilterDateGrouping="1"/>
  </bookViews>
  <sheets>
    <sheet name="Cover" sheetId="1" state="visible" r:id="rId1"/>
    <sheet name="Gantt Chart" sheetId="2" state="visible" r:id="rId2"/>
  </sheets>
  <definedNames>
    <definedName name="_xlnm._FilterDatabase" localSheetId="1" hidden="1">'Gantt Chart'!$B$8:$I$8</definedName>
    <definedName name="_xlnm.Print_Area" localSheetId="1">'Gantt Chart'!$A$1:$Y$26</definedName>
  </definedNames>
  <calcPr calcId="191029" fullCalcOnLoad="1" iterateDelta="0.0001"/>
</workbook>
</file>

<file path=xl/styles.xml><?xml version="1.0" encoding="utf-8"?>
<styleSheet xmlns="http://schemas.openxmlformats.org/spreadsheetml/2006/main">
  <numFmts count="1">
    <numFmt numFmtId="164" formatCode="dd/mm/yyyy"/>
  </numFmts>
  <fonts count="22">
    <font>
      <name val="Calibri"/>
      <charset val="1"/>
      <family val="2"/>
      <color theme="1"/>
      <sz val="11"/>
    </font>
    <font>
      <name val="Calibri"/>
      <charset val="1"/>
      <b val="1"/>
      <color rgb="FF1F2937"/>
      <sz val="22"/>
    </font>
    <font>
      <name val="Calibri"/>
      <charset val="1"/>
      <color rgb="FF6B7280"/>
      <sz val="12"/>
    </font>
    <font>
      <name val="Calibri"/>
      <charset val="1"/>
      <b val="1"/>
      <color rgb="FF1F2937"/>
      <sz val="11"/>
    </font>
    <font>
      <name val="Calibri"/>
      <charset val="1"/>
      <color rgb="FF1F2937"/>
      <sz val="11"/>
    </font>
    <font>
      <name val="Calibri"/>
      <charset val="1"/>
      <color rgb="FF1F2937"/>
      <sz val="12"/>
    </font>
    <font>
      <name val="Calibri"/>
      <charset val="1"/>
      <b val="1"/>
      <color rgb="FF1E40AF"/>
      <sz val="12"/>
      <u val="single"/>
    </font>
    <font>
      <name val="Calibri"/>
      <charset val="1"/>
      <color rgb="FF6B7280"/>
      <sz val="11"/>
    </font>
    <font>
      <name val="Calibri"/>
      <charset val="1"/>
      <i val="1"/>
      <color rgb="FF6B7280"/>
      <sz val="9"/>
    </font>
    <font>
      <name val="Calibri"/>
      <charset val="1"/>
      <b val="1"/>
      <color rgb="FF6B7280"/>
      <sz val="10"/>
    </font>
    <font>
      <name val="Calibri"/>
      <charset val="1"/>
      <color rgb="FF1F2937"/>
      <sz val="10"/>
    </font>
    <font>
      <name val="Calibri"/>
      <charset val="1"/>
      <color rgb="FFFFFFFF"/>
      <sz val="8"/>
    </font>
    <font>
      <name val="Calibri"/>
      <charset val="1"/>
      <b val="1"/>
      <color rgb="FFFFFFFF"/>
      <sz val="14"/>
    </font>
    <font>
      <name val="Calibri"/>
      <charset val="1"/>
      <b val="1"/>
      <color rgb="FFFFFFFF"/>
      <sz val="11"/>
    </font>
    <font>
      <name val="Calibri"/>
      <charset val="1"/>
      <b val="1"/>
      <color rgb="FFFFFFFF"/>
      <sz val="8"/>
    </font>
    <font>
      <name val="Calibri"/>
      <charset val="1"/>
      <color rgb="FF1E40AF"/>
      <sz val="12"/>
    </font>
    <font>
      <name val="Calibri"/>
      <charset val="1"/>
      <b val="1"/>
      <color rgb="FF1F2937"/>
      <sz val="10"/>
    </font>
    <font>
      <name val="Calibri"/>
      <charset val="1"/>
      <color rgb="FF6B7280"/>
      <sz val="9"/>
    </font>
    <font>
      <name val="Calibri"/>
      <color rgb="FF1F2937"/>
      <sz val="10"/>
    </font>
    <font>
      <name val="Calibri"/>
      <b val="1"/>
      <color rgb="FF0EA5E9"/>
      <sz val="12"/>
      <u val="single"/>
    </font>
    <font>
      <name val="Calibri"/>
      <i val="1"/>
      <color rgb="FF6B7280"/>
      <sz val="10"/>
    </font>
    <font>
      <name val="Calibri"/>
      <color rgb="FF6B7280"/>
      <sz val="9"/>
    </font>
  </fonts>
  <fills count="7">
    <fill>
      <patternFill/>
    </fill>
    <fill>
      <patternFill patternType="gray125"/>
    </fill>
    <fill>
      <patternFill patternType="solid">
        <fgColor rgb="FFFFFFFF"/>
        <bgColor rgb="FFFFFFCC"/>
      </patternFill>
    </fill>
    <fill>
      <patternFill patternType="solid">
        <fgColor rgb="FFDBEAFE"/>
        <bgColor rgb="FFE5E7EB"/>
      </patternFill>
    </fill>
    <fill>
      <patternFill patternType="solid">
        <fgColor rgb="FF1E40AF"/>
        <bgColor rgb="FF003366"/>
      </patternFill>
    </fill>
    <fill>
      <patternFill patternType="solid">
        <fgColor rgb="FF1F2937"/>
        <bgColor rgb="FF333300"/>
      </patternFill>
    </fill>
    <fill>
      <patternFill patternType="solid">
        <fgColor rgb="FFDBEAFE"/>
      </patternFill>
    </fill>
  </fills>
  <borders count="24">
    <border>
      <left/>
      <right/>
      <top/>
      <bottom/>
      <diagonal/>
    </border>
    <border>
      <left style="dashed">
        <color rgb="FF9CA3AF"/>
      </left>
      <right/>
      <top style="dashed">
        <color rgb="FF9CA3AF"/>
      </top>
      <bottom style="thin">
        <color rgb="FFE5E7EB"/>
      </bottom>
      <diagonal/>
    </border>
    <border>
      <left/>
      <right/>
      <top/>
      <bottom style="thin">
        <color rgb="FFE5E7EB"/>
      </bottom>
      <diagonal/>
    </border>
    <border>
      <left style="thin">
        <color rgb="FFFFFFFF"/>
      </left>
      <right style="thin">
        <color rgb="FFFFFFFF"/>
      </right>
      <top style="thin">
        <color rgb="FFFFFFFF"/>
      </top>
      <bottom style="thin">
        <color rgb="FFFFFFFF"/>
      </bottom>
      <diagonal/>
    </border>
    <border>
      <left style="thin">
        <color rgb="FFE5E7EB"/>
      </left>
      <right style="thin">
        <color rgb="FFE5E7EB"/>
      </right>
      <top style="thin">
        <color rgb="FFE5E7EB"/>
      </top>
      <bottom style="thin">
        <color rgb="FFE5E7EB"/>
      </bottom>
      <diagonal/>
    </border>
    <border>
      <left/>
      <right/>
      <top style="medium">
        <color rgb="FF1E40AF"/>
      </top>
      <bottom/>
      <diagonal/>
    </border>
    <border>
      <left/>
      <right/>
      <top style="dashed">
        <color rgb="FF9CA3AF"/>
      </top>
      <bottom/>
      <diagonal/>
    </border>
    <border>
      <left style="dashed">
        <color rgb="FF9CA3AF"/>
      </left>
      <right/>
      <top/>
      <bottom/>
      <diagonal/>
    </border>
    <border>
      <left style="dashed">
        <color rgb="FF9CA3AF"/>
      </left>
      <right/>
      <top/>
      <bottom style="thin">
        <color rgb="FFE5E7EB"/>
      </bottom>
      <diagonal/>
    </border>
    <border/>
    <border>
      <left style="dashed">
        <color rgb="FF9CA3AF"/>
      </left>
      <top style="dashed">
        <color rgb="FF9CA3AF"/>
      </top>
    </border>
    <border>
      <top style="dashed">
        <color rgb="FF9CA3AF"/>
      </top>
    </border>
    <border>
      <right style="dashed">
        <color rgb="FF9CA3AF"/>
      </right>
      <top style="dashed">
        <color rgb="FF9CA3AF"/>
      </top>
    </border>
    <border>
      <left style="dashed">
        <color rgb="FF9CA3AF"/>
      </left>
    </border>
    <border>
      <right style="dashed">
        <color rgb="FF9CA3AF"/>
      </right>
    </border>
    <border>
      <left style="dashed">
        <color rgb="FF9CA3AF"/>
      </left>
      <bottom style="dashed">
        <color rgb="FF9CA3AF"/>
      </bottom>
    </border>
    <border>
      <bottom style="dashed">
        <color rgb="FF9CA3AF"/>
      </bottom>
    </border>
    <border>
      <right style="dashed">
        <color rgb="FF9CA3AF"/>
      </right>
      <bottom style="dashed">
        <color rgb="FF9CA3AF"/>
      </bottom>
    </border>
    <border>
      <left style="dashed">
        <color rgb="FF9CA3AF"/>
      </left>
      <right style="dashed">
        <color rgb="FF9CA3AF"/>
      </right>
      <top style="dashed">
        <color rgb="FF9CA3AF"/>
      </top>
      <bottom style="dashed">
        <color rgb="FF9CA3AF"/>
      </bottom>
    </border>
    <border>
      <left/>
      <right style="dashed">
        <color rgb="FF9CA3AF"/>
      </right>
      <top style="dashed">
        <color rgb="FF9CA3AF"/>
      </top>
      <bottom/>
      <diagonal/>
    </border>
    <border>
      <left/>
      <right style="dashed">
        <color rgb="FF9CA3AF"/>
      </right>
      <top/>
      <bottom/>
      <diagonal/>
    </border>
    <border>
      <left style="dashed">
        <color rgb="FF9CA3AF"/>
      </left>
      <right/>
      <top/>
      <bottom style="dashed">
        <color rgb="FF9CA3AF"/>
      </bottom>
      <diagonal/>
    </border>
    <border>
      <left/>
      <right/>
      <top/>
      <bottom style="dashed">
        <color rgb="FF9CA3AF"/>
      </bottom>
      <diagonal/>
    </border>
    <border>
      <left/>
      <right style="dashed">
        <color rgb="FF9CA3AF"/>
      </right>
      <top/>
      <bottom style="dashed">
        <color rgb="FF9CA3AF"/>
      </bottom>
      <diagonal/>
    </border>
  </borders>
  <cellStyleXfs count="1">
    <xf numFmtId="0" fontId="0" fillId="0" borderId="0"/>
  </cellStyleXfs>
  <cellXfs count="59">
    <xf numFmtId="0" fontId="0" fillId="0" borderId="0" pivotButton="0" quotePrefix="0" xfId="0"/>
    <xf numFmtId="0" fontId="1" fillId="2" borderId="0" applyAlignment="1" pivotButton="0" quotePrefix="0" xfId="0">
      <alignment horizontal="left" vertical="center"/>
    </xf>
    <xf numFmtId="0" fontId="2" fillId="2" borderId="0" applyAlignment="1" pivotButton="0" quotePrefix="0" xfId="0">
      <alignment horizontal="left" vertical="center"/>
    </xf>
    <xf numFmtId="0" fontId="3" fillId="2" borderId="0" applyAlignment="1" pivotButton="0" quotePrefix="0" xfId="0">
      <alignment horizontal="left" vertical="center"/>
    </xf>
    <xf numFmtId="0" fontId="4" fillId="2" borderId="0" applyAlignment="1" pivotButton="0" quotePrefix="0" xfId="0">
      <alignment horizontal="left" vertical="center"/>
    </xf>
    <xf numFmtId="0" fontId="4" fillId="2" borderId="0" applyAlignment="1" pivotButton="0" quotePrefix="0" xfId="0">
      <alignment horizontal="left" vertical="center" wrapText="1"/>
    </xf>
    <xf numFmtId="0" fontId="5" fillId="2" borderId="0" applyAlignment="1" pivotButton="0" quotePrefix="0" xfId="0">
      <alignment horizontal="left" vertical="center"/>
    </xf>
    <xf numFmtId="0" fontId="6" fillId="2" borderId="0" applyAlignment="1" pivotButton="0" quotePrefix="0" xfId="0">
      <alignment horizontal="left" vertical="center"/>
    </xf>
    <xf numFmtId="0" fontId="7" fillId="2" borderId="0" applyAlignment="1" pivotButton="0" quotePrefix="0" xfId="0">
      <alignment horizontal="left" vertical="center"/>
    </xf>
    <xf numFmtId="0" fontId="0" fillId="2" borderId="0" pivotButton="0" quotePrefix="0" xfId="0"/>
    <xf numFmtId="0" fontId="9" fillId="2" borderId="0" applyAlignment="1" pivotButton="0" quotePrefix="0" xfId="0">
      <alignment horizontal="left" vertical="center"/>
    </xf>
    <xf numFmtId="0" fontId="0" fillId="2" borderId="2" pivotButton="0" quotePrefix="0" xfId="0"/>
    <xf numFmtId="0" fontId="0" fillId="4" borderId="0" pivotButton="0" quotePrefix="0" xfId="0"/>
    <xf numFmtId="0" fontId="13" fillId="4" borderId="3" applyAlignment="1" pivotButton="0" quotePrefix="0" xfId="0">
      <alignment horizontal="center" vertical="center"/>
    </xf>
    <xf numFmtId="0" fontId="14" fillId="4" borderId="3" applyAlignment="1" pivotButton="0" quotePrefix="0" xfId="0">
      <alignment horizontal="center" vertical="center"/>
    </xf>
    <xf numFmtId="0" fontId="10" fillId="3" borderId="4" applyAlignment="1" applyProtection="1" pivotButton="0" quotePrefix="0" xfId="0">
      <alignment horizontal="center" vertical="center"/>
      <protection locked="0" hidden="0"/>
    </xf>
    <xf numFmtId="0" fontId="10" fillId="3" borderId="4" applyAlignment="1" applyProtection="1" pivotButton="0" quotePrefix="0" xfId="0">
      <alignment horizontal="left" vertical="center"/>
      <protection locked="0" hidden="0"/>
    </xf>
    <xf numFmtId="14" fontId="10" fillId="3" borderId="4" applyAlignment="1" applyProtection="1" pivotButton="0" quotePrefix="0" xfId="0">
      <alignment horizontal="center" vertical="center"/>
      <protection locked="0" hidden="0"/>
    </xf>
    <xf numFmtId="1" fontId="10" fillId="2" borderId="4" applyAlignment="1" pivotButton="0" quotePrefix="0" xfId="0">
      <alignment horizontal="center" vertical="center"/>
    </xf>
    <xf numFmtId="9" fontId="10" fillId="3" borderId="4" applyAlignment="1" applyProtection="1" pivotButton="0" quotePrefix="0" xfId="0">
      <alignment horizontal="center" vertical="center"/>
      <protection locked="0" hidden="0"/>
    </xf>
    <xf numFmtId="0" fontId="15" fillId="2" borderId="4" applyAlignment="1" pivotButton="0" quotePrefix="0" xfId="0">
      <alignment horizontal="center" vertical="center"/>
    </xf>
    <xf numFmtId="0" fontId="16" fillId="2" borderId="5" applyAlignment="1" pivotButton="0" quotePrefix="0" xfId="0">
      <alignment horizontal="center" vertical="center"/>
    </xf>
    <xf numFmtId="0" fontId="0" fillId="2" borderId="5" pivotButton="0" quotePrefix="0" xfId="0"/>
    <xf numFmtId="1" fontId="16" fillId="2" borderId="5" applyAlignment="1" pivotButton="0" quotePrefix="0" xfId="0">
      <alignment horizontal="center" vertical="center"/>
    </xf>
    <xf numFmtId="0" fontId="17" fillId="2" borderId="5" applyAlignment="1" pivotButton="0" quotePrefix="0" xfId="0">
      <alignment horizontal="center" vertical="center"/>
    </xf>
    <xf numFmtId="0" fontId="8" fillId="2" borderId="0" applyAlignment="1" pivotButton="0" quotePrefix="0" xfId="0">
      <alignment horizontal="left" vertical="center"/>
    </xf>
    <xf numFmtId="0" fontId="0" fillId="0" borderId="0" pivotButton="0" quotePrefix="0" xfId="0"/>
    <xf numFmtId="0" fontId="12" fillId="4" borderId="0" applyAlignment="1" pivotButton="0" quotePrefix="0" xfId="0">
      <alignment horizontal="center" vertical="top"/>
    </xf>
    <xf numFmtId="0" fontId="8" fillId="2" borderId="1" applyAlignment="1" pivotButton="0" quotePrefix="0" xfId="0">
      <alignment horizontal="center" vertical="center"/>
    </xf>
    <xf numFmtId="0" fontId="0" fillId="0" borderId="6" pivotButton="0" quotePrefix="0" xfId="0"/>
    <xf numFmtId="0" fontId="0" fillId="0" borderId="7" pivotButton="0" quotePrefix="0" xfId="0"/>
    <xf numFmtId="0" fontId="0" fillId="0" borderId="8" pivotButton="0" quotePrefix="0" xfId="0"/>
    <xf numFmtId="0" fontId="0" fillId="0" borderId="2" pivotButton="0" quotePrefix="0" xfId="0"/>
    <xf numFmtId="0" fontId="10" fillId="3" borderId="0" applyAlignment="1" applyProtection="1" pivotButton="0" quotePrefix="0" xfId="0">
      <alignment horizontal="left" vertical="center"/>
      <protection locked="0" hidden="0"/>
    </xf>
    <xf numFmtId="0" fontId="0" fillId="0" borderId="0" applyProtection="1" pivotButton="0" quotePrefix="0" xfId="0">
      <protection locked="0" hidden="0"/>
    </xf>
    <xf numFmtId="0" fontId="11" fillId="4" borderId="0" applyAlignment="1" pivotButton="0" quotePrefix="0" xfId="0">
      <alignment horizontal="center"/>
    </xf>
    <xf numFmtId="14" fontId="18" fillId="6" borderId="0" applyAlignment="1" applyProtection="1" pivotButton="0" quotePrefix="0" xfId="0">
      <alignment horizontal="left" vertical="center"/>
      <protection locked="0" hidden="0"/>
    </xf>
    <xf numFmtId="0" fontId="11" fillId="5" borderId="0" applyAlignment="1" pivotButton="0" quotePrefix="0" xfId="0">
      <alignment horizontal="center"/>
    </xf>
    <xf numFmtId="0" fontId="12" fillId="5" borderId="0" applyAlignment="1" pivotButton="0" quotePrefix="0" xfId="0">
      <alignment horizontal="center" vertical="top"/>
    </xf>
    <xf numFmtId="0" fontId="1" fillId="2" borderId="0" applyAlignment="1" pivotButton="0" quotePrefix="0" xfId="0">
      <alignment horizontal="left" vertical="top" wrapText="1"/>
    </xf>
    <xf numFmtId="0" fontId="2" fillId="2" borderId="0" applyAlignment="1" pivotButton="0" quotePrefix="0" xfId="0">
      <alignment horizontal="left" vertical="top" wrapText="1"/>
    </xf>
    <xf numFmtId="0" fontId="3" fillId="2" borderId="0" applyAlignment="1" pivotButton="0" quotePrefix="0" xfId="0">
      <alignment horizontal="left" vertical="top" wrapText="1"/>
    </xf>
    <xf numFmtId="0" fontId="4" fillId="2" borderId="0" applyAlignment="1" pivotButton="0" quotePrefix="0" xfId="0">
      <alignment horizontal="left" vertical="top" wrapText="1"/>
    </xf>
    <xf numFmtId="0" fontId="5" fillId="2" borderId="0" applyAlignment="1" pivotButton="0" quotePrefix="0" xfId="0">
      <alignment horizontal="left" vertical="top" wrapText="1"/>
    </xf>
    <xf numFmtId="0" fontId="19" fillId="2" borderId="0" applyAlignment="1" pivotButton="0" quotePrefix="0" xfId="0">
      <alignment horizontal="left" vertical="center"/>
    </xf>
    <xf numFmtId="0" fontId="7" fillId="2" borderId="0" applyAlignment="1" pivotButton="0" quotePrefix="0" xfId="0">
      <alignment horizontal="left" vertical="top" wrapText="1"/>
    </xf>
    <xf numFmtId="0" fontId="21" fillId="0" borderId="0" applyAlignment="1" pivotButton="0" quotePrefix="0" xfId="0">
      <alignment horizontal="left" vertical="top" wrapText="1"/>
    </xf>
    <xf numFmtId="0" fontId="20" fillId="2" borderId="18" applyAlignment="1" applyProtection="1" pivotButton="0" quotePrefix="0" xfId="0">
      <alignment horizontal="center" vertical="center"/>
      <protection locked="0" hidden="0"/>
    </xf>
    <xf numFmtId="0" fontId="0" fillId="0" borderId="19" pivotButton="0" quotePrefix="0" xfId="0"/>
    <xf numFmtId="164" fontId="18" fillId="6" borderId="0" applyAlignment="1" applyProtection="1" pivotButton="0" quotePrefix="0" xfId="0">
      <alignment horizontal="left" vertical="center"/>
      <protection locked="0" hidden="0"/>
    </xf>
    <xf numFmtId="0" fontId="9" fillId="2" borderId="0" applyAlignment="1" pivotButton="0" quotePrefix="0" xfId="0">
      <alignment horizontal="right" vertical="center"/>
    </xf>
    <xf numFmtId="164" fontId="10" fillId="2" borderId="0" applyAlignment="1" pivotButton="0" quotePrefix="0" xfId="0">
      <alignment horizontal="left" vertical="center"/>
    </xf>
    <xf numFmtId="0" fontId="0" fillId="0" borderId="20" pivotButton="0" quotePrefix="0" xfId="0"/>
    <xf numFmtId="0" fontId="0" fillId="0" borderId="21" pivotButton="0" quotePrefix="0" xfId="0"/>
    <xf numFmtId="0" fontId="0" fillId="0" borderId="22" pivotButton="0" quotePrefix="0" xfId="0"/>
    <xf numFmtId="0" fontId="0" fillId="0" borderId="23" pivotButton="0" quotePrefix="0" xfId="0"/>
    <xf numFmtId="164" fontId="10" fillId="3" borderId="4" applyAlignment="1" applyProtection="1" pivotButton="0" quotePrefix="0" xfId="0">
      <alignment horizontal="center" vertical="center"/>
      <protection locked="0" hidden="0"/>
    </xf>
    <xf numFmtId="0" fontId="16" fillId="2" borderId="5" applyAlignment="1" pivotButton="0" quotePrefix="0" xfId="0">
      <alignment horizontal="right" vertical="center"/>
    </xf>
    <xf numFmtId="9" fontId="16" fillId="2" borderId="5" applyAlignment="1" pivotButton="0" quotePrefix="0" xfId="0">
      <alignment horizontal="center" vertical="center"/>
    </xf>
  </cellXfs>
  <cellStyles count="1">
    <cellStyle name="Normal" xfId="0" builtinId="0"/>
  </cellStyles>
  <dxfs count="3">
    <dxf>
      <font>
        <color rgb="FFDC2626"/>
      </font>
      <fill>
        <patternFill patternType="solid">
          <fgColor rgb="FFDC2626"/>
          <bgColor rgb="FFDC2626"/>
        </patternFill>
      </fill>
    </dxf>
    <dxf>
      <font>
        <color rgb="FF1E40AF"/>
      </font>
      <fill>
        <patternFill patternType="solid">
          <fgColor rgb="FF1E40AF"/>
          <bgColor rgb="FF1E40AF"/>
        </patternFill>
      </fill>
    </dxf>
    <dxf>
      <font>
        <name val="Calibri"/>
        <charset val="1"/>
        <b val="1"/>
        <color rgb="FFDC2626"/>
        <sz val="1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33300"/>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FF1E40AF"/>
    <outlinePr summaryBelow="1" summaryRight="1"/>
    <pageSetUpPr fitToPage="1"/>
  </sheetPr>
  <dimension ref="A1:B31"/>
  <sheetViews>
    <sheetView showGridLines="0" zoomScaleNormal="100" workbookViewId="0">
      <selection activeCell="A1" sqref="A1"/>
    </sheetView>
  </sheetViews>
  <sheetFormatPr baseColWidth="8" defaultColWidth="8.7109375" defaultRowHeight="18" customHeight="1"/>
  <cols>
    <col width="2" customWidth="1" style="26" min="1" max="1"/>
    <col width="82" customWidth="1" style="26" min="2" max="2"/>
  </cols>
  <sheetData>
    <row r="1" ht="7.5" customHeight="1" s="26"/>
    <row r="2" ht="35" customHeight="1" s="26">
      <c r="B2" s="39" t="inlineStr">
        <is>
          <t>Gantt Chart</t>
        </is>
      </c>
    </row>
    <row r="3" ht="21.4" customHeight="1" s="26">
      <c r="B3" s="40" t="inlineStr">
        <is>
          <t>Plan project tasks and timelines on a 16-week schedule, with the bars drawn for you.</t>
        </is>
      </c>
    </row>
    <row r="4" ht="9.75" customHeight="1" s="26"/>
    <row r="5" ht="20" customHeight="1" s="26">
      <c r="B5" s="41" t="inlineStr">
        <is>
          <t>HOW TO USE</t>
        </is>
      </c>
    </row>
    <row r="6" ht="20" customHeight="1" s="26">
      <c r="B6" s="42" t="inlineStr">
        <is>
          <t>1.  Enter your project name, manager and start date at the top of the Gantt Chart sheet.</t>
        </is>
      </c>
    </row>
    <row r="7" ht="35" customHeight="1" s="26">
      <c r="B7" s="42" t="inlineStr">
        <is>
          <t>2.  The 16 week columns start from the project start date (or the earliest task start if that is blank) and update automatically.</t>
        </is>
      </c>
    </row>
    <row r="8" ht="20" customHeight="1" s="26">
      <c r="B8" s="42" t="inlineStr">
        <is>
          <t>3.  Add each task in the Task Name column. Blue cells are your inputs.</t>
        </is>
      </c>
    </row>
    <row r="9" ht="20" customHeight="1" s="26">
      <c r="B9" s="42" t="inlineStr">
        <is>
          <t>4.  Enter start and end dates for each task. The Days column calculates automatically.</t>
        </is>
      </c>
    </row>
    <row r="10" ht="35" customHeight="1" s="26">
      <c r="B10" s="42" t="inlineStr">
        <is>
          <t>5.  The bars fill in for every week a task touches. Delayed tasks show in red. The line under the chart counts any task that falls outside the 16 weeks.</t>
        </is>
      </c>
    </row>
    <row r="11" ht="20" customHeight="1" s="26">
      <c r="B11" s="42" t="inlineStr">
        <is>
          <t>6.  Use the Status dropdown to mark tasks as Not started, In progress, Complete, or Delayed.</t>
        </is>
      </c>
    </row>
    <row r="12" ht="35" customHeight="1" s="26">
      <c r="B12" s="42" t="inlineStr">
        <is>
          <t>7.  The colour band shows total tasks, completed, in progress and the project end date. The TOTAL row shows overall progress from % Done, weighted by task length.</t>
        </is>
      </c>
    </row>
    <row r="13" ht="12" customHeight="1" s="26"/>
    <row r="14" ht="20" customHeight="1" s="26">
      <c r="B14" s="41" t="inlineStr">
        <is>
          <t>STARTING YOUR CHART</t>
        </is>
      </c>
    </row>
    <row r="15" ht="50" customHeight="1" s="26">
      <c r="B15" s="42" t="inlineStr">
        <is>
          <t>The template opens blank. Enter the project name, manager and start date at the top, then add each task with its start and end dates. If you leave the project start blank, the timeline starts on the earliest task date.</t>
        </is>
      </c>
    </row>
    <row r="16" ht="12" customHeight="1" s="26"/>
    <row r="17" ht="20" customHeight="1" s="26">
      <c r="B17" s="41" t="inlineStr">
        <is>
          <t>REMOVING THE FOOTER CREDIT</t>
        </is>
      </c>
    </row>
    <row r="18" ht="35" customHeight="1" s="26">
      <c r="B18" s="42" t="inlineStr">
        <is>
          <t>The small aligned.tax credit prints in the page footer. You are welcome to keep it, or remove it from Page Layout, Page Setup, Header/Footer.</t>
        </is>
      </c>
    </row>
    <row r="19" ht="12" customHeight="1" s="26"/>
    <row r="20" ht="20" customHeight="1" s="26">
      <c r="B20" s="41" t="inlineStr">
        <is>
          <t>NOTES</t>
        </is>
      </c>
    </row>
    <row r="21" ht="35" customHeight="1" s="26">
      <c r="B21" s="42" t="inlineStr">
        <is>
          <t>Blue cells are your inputs. White cells are calculated. Sheet protection is on. To unprotect, use Review, Unprotect Sheet (no password).</t>
        </is>
      </c>
    </row>
    <row r="22" ht="12" customHeight="1" s="26"/>
    <row r="23" ht="21.4" customHeight="1" s="26">
      <c r="B23" s="43" t="inlineStr">
        <is>
          <t>Free template from</t>
        </is>
      </c>
    </row>
    <row r="24" ht="19.5" customHeight="1" s="26">
      <c r="B24" s="44" t="inlineStr">
        <is>
          <t>aligned.tax</t>
        </is>
      </c>
    </row>
    <row r="25" ht="20" customHeight="1" s="26">
      <c r="B25" s="45" t="inlineStr">
        <is>
          <t>Free spreadsheet templates for UK small businesses, sole traders and landlords.</t>
        </is>
      </c>
    </row>
    <row r="26" ht="12" customHeight="1" s="26"/>
    <row r="27" ht="21.4" customHeight="1" s="26">
      <c r="B27" s="43" t="inlineStr">
        <is>
          <t>Ready for Making Tax Digital?</t>
        </is>
      </c>
    </row>
    <row r="28" ht="19.5" customHeight="1" s="26">
      <c r="B28" s="44" t="inlineStr">
        <is>
          <t>aligned.tax</t>
        </is>
      </c>
    </row>
    <row r="29" ht="20" customHeight="1" s="26">
      <c r="B29" s="45" t="inlineStr">
        <is>
          <t>Submit your MTD for Income Tax quarterly updates to HMRC straight from your spreadsheet.</t>
        </is>
      </c>
    </row>
    <row r="30"/>
    <row r="31" ht="29.5" customHeight="1" s="26">
      <c r="B31" s="46"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4" r:id="rId1"/>
    <hyperlink xmlns:r="http://schemas.openxmlformats.org/officeDocument/2006/relationships" ref="B28" r:id="rId2"/>
  </hyperlinks>
  <pageMargins left="0.25" right="0.25" top="0.45" bottom="0.7" header="0.511811023622047" footer="0.3"/>
  <pageSetup orientation="portrait" paperSize="9" fitToHeight="1" fitToWidth="1" horizontalDpi="300" verticalDpi="300"/>
  <headerFooter>
    <oddHeader/>
    <oddFooter>&amp;C&amp;9 &amp;9aligned.tax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FF1E40AF"/>
    <outlinePr summaryBelow="1" summaryRight="1"/>
    <pageSetUpPr fitToPage="1"/>
  </sheetPr>
  <dimension ref="A1:Y26"/>
  <sheetViews>
    <sheetView showGridLines="0" tabSelected="1" zoomScaleNormal="100" workbookViewId="0">
      <pane xSplit="9" ySplit="8" topLeftCell="J9" activePane="bottomRight" state="frozen"/>
      <selection pane="topRight" activeCell="J1" sqref="J1"/>
      <selection pane="bottomLeft" activeCell="A9" sqref="A9"/>
      <selection pane="bottomRight" activeCell="L13" sqref="L13"/>
    </sheetView>
  </sheetViews>
  <sheetFormatPr baseColWidth="8" defaultColWidth="8.7109375" defaultRowHeight="15"/>
  <cols>
    <col width="2" customWidth="1" style="26" min="1" max="1"/>
    <col width="9" customWidth="1" style="26" min="2" max="2"/>
    <col width="22" customWidth="1" style="26" min="3" max="3"/>
    <col width="12" customWidth="1" style="26" min="4" max="4"/>
    <col width="11" customWidth="1" style="26" min="5" max="6"/>
    <col width="9" customWidth="1" style="26" min="7" max="7"/>
    <col width="14.1" customWidth="1" style="26" min="8" max="8"/>
    <col width="9" customWidth="1" style="26" min="9" max="9"/>
    <col width="4" customWidth="1" style="26" min="10" max="25"/>
  </cols>
  <sheetData>
    <row r="1" ht="7.5" customHeight="1" s="26"/>
    <row r="2" ht="36" customHeight="1" s="26">
      <c r="B2" s="1" t="inlineStr">
        <is>
          <t>Gantt Chart</t>
        </is>
      </c>
      <c r="C2" s="9" t="n"/>
      <c r="D2" s="9" t="n"/>
      <c r="E2" s="9" t="n"/>
      <c r="F2" s="9" t="n"/>
      <c r="G2" s="9" t="n"/>
      <c r="H2" s="9" t="n"/>
      <c r="I2" s="9" t="n"/>
      <c r="J2" s="9" t="n"/>
      <c r="K2" s="9" t="n"/>
      <c r="L2" s="9" t="n"/>
      <c r="M2" s="9" t="n"/>
      <c r="N2" s="9" t="n"/>
      <c r="O2" s="9" t="n"/>
      <c r="P2" s="9" t="n"/>
      <c r="Q2" s="9" t="n"/>
      <c r="R2" s="9" t="n"/>
      <c r="S2" s="9" t="n"/>
      <c r="T2" s="9" t="n"/>
      <c r="U2" s="47" t="inlineStr">
        <is>
          <t>Add your logo here</t>
        </is>
      </c>
      <c r="V2" s="29" t="n"/>
      <c r="W2" s="29" t="n"/>
      <c r="X2" s="29" t="n"/>
      <c r="Y2" s="48" t="n"/>
    </row>
    <row r="3" ht="21.75" customHeight="1" s="26">
      <c r="B3" s="10" t="inlineStr">
        <is>
          <t>Project:</t>
        </is>
      </c>
      <c r="C3" s="33" t="n"/>
      <c r="D3" s="34" t="n"/>
      <c r="E3" s="34" t="n"/>
      <c r="F3" s="10" t="inlineStr">
        <is>
          <t>Manager:</t>
        </is>
      </c>
      <c r="G3" s="33" t="n"/>
      <c r="H3" s="34" t="n"/>
      <c r="I3" s="10" t="inlineStr">
        <is>
          <t>Start:</t>
        </is>
      </c>
      <c r="J3" s="49" t="n"/>
      <c r="K3" s="34" t="n"/>
      <c r="L3" s="34" t="n"/>
      <c r="M3" s="50" t="inlineStr">
        <is>
          <t>Timeline from:</t>
        </is>
      </c>
      <c r="Q3" s="51">
        <f>IF(ISNUMBER(J3),J3,IF(COUNT(E9:E23)=0,"",MIN(E9:E23)))</f>
        <v/>
      </c>
      <c r="U3" s="30" t="n"/>
      <c r="Y3" s="52" t="n"/>
    </row>
    <row r="4" ht="3.75" customHeight="1" s="26">
      <c r="B4" s="11" t="n"/>
      <c r="C4" s="11" t="n"/>
      <c r="D4" s="11" t="n"/>
      <c r="E4" s="11" t="n"/>
      <c r="F4" s="11" t="n"/>
      <c r="G4" s="11" t="n"/>
      <c r="H4" s="11" t="n"/>
      <c r="I4" s="11" t="n"/>
      <c r="J4" s="11" t="n"/>
      <c r="K4" s="11" t="n"/>
      <c r="L4" s="11" t="n"/>
      <c r="M4" s="11" t="n"/>
      <c r="N4" s="11" t="n"/>
      <c r="O4" s="11" t="n"/>
      <c r="P4" s="11" t="n"/>
      <c r="Q4" s="11" t="n"/>
      <c r="R4" s="11" t="n"/>
      <c r="S4" s="11" t="n"/>
      <c r="T4" s="11" t="n"/>
      <c r="U4" s="53" t="n"/>
      <c r="V4" s="54" t="n"/>
      <c r="W4" s="54" t="n"/>
      <c r="X4" s="54" t="n"/>
      <c r="Y4" s="55" t="n"/>
    </row>
    <row r="5" ht="15.75" customHeight="1" s="26">
      <c r="B5" s="35" t="inlineStr">
        <is>
          <t>TOTAL TASKS</t>
        </is>
      </c>
      <c r="D5" s="35" t="inlineStr">
        <is>
          <t>COMPLETE</t>
        </is>
      </c>
      <c r="G5" s="35" t="inlineStr">
        <is>
          <t>IN PROGRESS</t>
        </is>
      </c>
      <c r="J5" s="37" t="inlineStr">
        <is>
          <t>END DATE</t>
        </is>
      </c>
    </row>
    <row r="6" ht="19.5" customHeight="1" s="26">
      <c r="B6" s="27">
        <f>COUNTA(C9:C23)</f>
        <v/>
      </c>
      <c r="D6" s="27">
        <f>COUNTIF(H9:H23,"Complete")</f>
        <v/>
      </c>
      <c r="G6" s="27">
        <f>COUNTIF(H9:H23,"In progress")</f>
        <v/>
      </c>
      <c r="J6" s="38">
        <f>IF(COUNT(F9:F23)=0,"",TEXT(MAX(F9:F23),"dd/mm/yyyy"))</f>
        <v/>
      </c>
    </row>
    <row r="7" ht="6" customHeight="1" s="26">
      <c r="B7" s="9" t="n"/>
      <c r="C7" s="9" t="n"/>
      <c r="D7" s="9" t="n"/>
      <c r="E7" s="9" t="n"/>
      <c r="F7" s="9" t="n"/>
      <c r="G7" s="9" t="n"/>
      <c r="H7" s="9" t="n"/>
      <c r="I7" s="9" t="n"/>
      <c r="J7" s="9" t="n"/>
      <c r="K7" s="9" t="n"/>
      <c r="L7" s="9" t="n"/>
      <c r="M7" s="9" t="n"/>
      <c r="N7" s="9" t="n"/>
      <c r="O7" s="9" t="n"/>
      <c r="P7" s="9" t="n"/>
      <c r="Q7" s="9" t="n"/>
      <c r="R7" s="9" t="n"/>
      <c r="S7" s="9" t="n"/>
      <c r="T7" s="9" t="n"/>
      <c r="U7" s="9" t="n"/>
      <c r="V7" s="9" t="n"/>
      <c r="W7" s="9" t="n"/>
      <c r="X7" s="9" t="n"/>
      <c r="Y7" s="9" t="n"/>
    </row>
    <row r="8" ht="24" customHeight="1" s="26">
      <c r="B8" s="13" t="inlineStr">
        <is>
          <t>No</t>
        </is>
      </c>
      <c r="C8" s="13" t="inlineStr">
        <is>
          <t>Task Name</t>
        </is>
      </c>
      <c r="D8" s="13" t="inlineStr">
        <is>
          <t>Owner</t>
        </is>
      </c>
      <c r="E8" s="13" t="inlineStr">
        <is>
          <t>Start</t>
        </is>
      </c>
      <c r="F8" s="13" t="inlineStr">
        <is>
          <t>End</t>
        </is>
      </c>
      <c r="G8" s="13" t="inlineStr">
        <is>
          <t>Days</t>
        </is>
      </c>
      <c r="H8" s="13" t="inlineStr">
        <is>
          <t>Status</t>
        </is>
      </c>
      <c r="I8" s="13" t="inlineStr">
        <is>
          <t>% Done</t>
        </is>
      </c>
      <c r="J8" s="14">
        <f>IF($Q$3="","W1",TEXT($Q$3+0,"d/m"))</f>
        <v/>
      </c>
      <c r="K8" s="14">
        <f>IF($Q$3="","W2",TEXT($Q$3+7,"d/m"))</f>
        <v/>
      </c>
      <c r="L8" s="14">
        <f>IF($Q$3="","W3",TEXT($Q$3+14,"d/m"))</f>
        <v/>
      </c>
      <c r="M8" s="14">
        <f>IF($Q$3="","W4",TEXT($Q$3+21,"d/m"))</f>
        <v/>
      </c>
      <c r="N8" s="14">
        <f>IF($Q$3="","W5",TEXT($Q$3+28,"d/m"))</f>
        <v/>
      </c>
      <c r="O8" s="14">
        <f>IF($Q$3="","W6",TEXT($Q$3+35,"d/m"))</f>
        <v/>
      </c>
      <c r="P8" s="14">
        <f>IF($Q$3="","W7",TEXT($Q$3+42,"d/m"))</f>
        <v/>
      </c>
      <c r="Q8" s="14">
        <f>IF($Q$3="","W8",TEXT($Q$3+49,"d/m"))</f>
        <v/>
      </c>
      <c r="R8" s="14">
        <f>IF($Q$3="","W9",TEXT($Q$3+56,"d/m"))</f>
        <v/>
      </c>
      <c r="S8" s="14">
        <f>IF($Q$3="","W10",TEXT($Q$3+63,"d/m"))</f>
        <v/>
      </c>
      <c r="T8" s="14">
        <f>IF($Q$3="","W11",TEXT($Q$3+70,"d/m"))</f>
        <v/>
      </c>
      <c r="U8" s="14">
        <f>IF($Q$3="","W12",TEXT($Q$3+77,"d/m"))</f>
        <v/>
      </c>
      <c r="V8" s="14">
        <f>IF($Q$3="","W13",TEXT($Q$3+84,"d/m"))</f>
        <v/>
      </c>
      <c r="W8" s="14">
        <f>IF($Q$3="","W14",TEXT($Q$3+91,"d/m"))</f>
        <v/>
      </c>
      <c r="X8" s="14">
        <f>IF($Q$3="","W15",TEXT($Q$3+98,"d/m"))</f>
        <v/>
      </c>
      <c r="Y8" s="14">
        <f>IF($Q$3="","W16",TEXT($Q$3+105,"d/m"))</f>
        <v/>
      </c>
    </row>
    <row r="9" ht="19.5" customHeight="1" s="26">
      <c r="A9" s="9" t="n"/>
      <c r="B9" s="15" t="n"/>
      <c r="C9" s="16" t="n"/>
      <c r="D9" s="16" t="n"/>
      <c r="E9" s="56" t="n"/>
      <c r="F9" s="56" t="n"/>
      <c r="G9" s="18">
        <f>IF(OR(E9="",F9=""),"",F9-E9+1)</f>
        <v/>
      </c>
      <c r="H9" s="16" t="n"/>
      <c r="I9" s="19" t="n"/>
      <c r="J9" s="20">
        <f>IF(OR($E9="",$F9="",$Q$3=""),"",IF(AND($Q$3+0&lt;=$F9,$Q$3+0+6&gt;=$E9),"█",""))</f>
        <v/>
      </c>
      <c r="K9" s="20">
        <f>IF(OR($E9="",$F9="",$Q$3=""),"",IF(AND($Q$3+7&lt;=$F9,$Q$3+7+6&gt;=$E9),"█",""))</f>
        <v/>
      </c>
      <c r="L9" s="20">
        <f>IF(OR($E9="",$F9="",$Q$3=""),"",IF(AND($Q$3+14&lt;=$F9,$Q$3+14+6&gt;=$E9),"█",""))</f>
        <v/>
      </c>
      <c r="M9" s="20">
        <f>IF(OR($E9="",$F9="",$Q$3=""),"",IF(AND($Q$3+21&lt;=$F9,$Q$3+21+6&gt;=$E9),"█",""))</f>
        <v/>
      </c>
      <c r="N9" s="20">
        <f>IF(OR($E9="",$F9="",$Q$3=""),"",IF(AND($Q$3+28&lt;=$F9,$Q$3+28+6&gt;=$E9),"█",""))</f>
        <v/>
      </c>
      <c r="O9" s="20">
        <f>IF(OR($E9="",$F9="",$Q$3=""),"",IF(AND($Q$3+35&lt;=$F9,$Q$3+35+6&gt;=$E9),"█",""))</f>
        <v/>
      </c>
      <c r="P9" s="20">
        <f>IF(OR($E9="",$F9="",$Q$3=""),"",IF(AND($Q$3+42&lt;=$F9,$Q$3+42+6&gt;=$E9),"█",""))</f>
        <v/>
      </c>
      <c r="Q9" s="20">
        <f>IF(OR($E9="",$F9="",$Q$3=""),"",IF(AND($Q$3+49&lt;=$F9,$Q$3+49+6&gt;=$E9),"█",""))</f>
        <v/>
      </c>
      <c r="R9" s="20">
        <f>IF(OR($E9="",$F9="",$Q$3=""),"",IF(AND($Q$3+56&lt;=$F9,$Q$3+56+6&gt;=$E9),"█",""))</f>
        <v/>
      </c>
      <c r="S9" s="20">
        <f>IF(OR($E9="",$F9="",$Q$3=""),"",IF(AND($Q$3+63&lt;=$F9,$Q$3+63+6&gt;=$E9),"█",""))</f>
        <v/>
      </c>
      <c r="T9" s="20">
        <f>IF(OR($E9="",$F9="",$Q$3=""),"",IF(AND($Q$3+70&lt;=$F9,$Q$3+70+6&gt;=$E9),"█",""))</f>
        <v/>
      </c>
      <c r="U9" s="20">
        <f>IF(OR($E9="",$F9="",$Q$3=""),"",IF(AND($Q$3+77&lt;=$F9,$Q$3+77+6&gt;=$E9),"█",""))</f>
        <v/>
      </c>
      <c r="V9" s="20">
        <f>IF(OR($E9="",$F9="",$Q$3=""),"",IF(AND($Q$3+84&lt;=$F9,$Q$3+84+6&gt;=$E9),"█",""))</f>
        <v/>
      </c>
      <c r="W9" s="20">
        <f>IF(OR($E9="",$F9="",$Q$3=""),"",IF(AND($Q$3+91&lt;=$F9,$Q$3+91+6&gt;=$E9),"█",""))</f>
        <v/>
      </c>
      <c r="X9" s="20">
        <f>IF(OR($E9="",$F9="",$Q$3=""),"",IF(AND($Q$3+98&lt;=$F9,$Q$3+98+6&gt;=$E9),"█",""))</f>
        <v/>
      </c>
      <c r="Y9" s="20">
        <f>IF(OR($E9="",$F9="",$Q$3=""),"",IF(AND($Q$3+105&lt;=$F9,$Q$3+105+6&gt;=$E9),"█",""))</f>
        <v/>
      </c>
    </row>
    <row r="10" ht="19.5" customHeight="1" s="26">
      <c r="A10" s="9" t="n"/>
      <c r="B10" s="15" t="n"/>
      <c r="C10" s="16" t="n"/>
      <c r="D10" s="16" t="n"/>
      <c r="E10" s="56" t="n"/>
      <c r="F10" s="56" t="n"/>
      <c r="G10" s="18">
        <f>IF(OR(E10="",F10=""),"",F10-E10+1)</f>
        <v/>
      </c>
      <c r="H10" s="16" t="n"/>
      <c r="I10" s="19" t="n"/>
      <c r="J10" s="20">
        <f>IF(OR($E10="",$F10="",$Q$3=""),"",IF(AND($Q$3+0&lt;=$F10,$Q$3+0+6&gt;=$E10),"█",""))</f>
        <v/>
      </c>
      <c r="K10" s="20">
        <f>IF(OR($E10="",$F10="",$Q$3=""),"",IF(AND($Q$3+7&lt;=$F10,$Q$3+7+6&gt;=$E10),"█",""))</f>
        <v/>
      </c>
      <c r="L10" s="20">
        <f>IF(OR($E10="",$F10="",$Q$3=""),"",IF(AND($Q$3+14&lt;=$F10,$Q$3+14+6&gt;=$E10),"█",""))</f>
        <v/>
      </c>
      <c r="M10" s="20">
        <f>IF(OR($E10="",$F10="",$Q$3=""),"",IF(AND($Q$3+21&lt;=$F10,$Q$3+21+6&gt;=$E10),"█",""))</f>
        <v/>
      </c>
      <c r="N10" s="20">
        <f>IF(OR($E10="",$F10="",$Q$3=""),"",IF(AND($Q$3+28&lt;=$F10,$Q$3+28+6&gt;=$E10),"█",""))</f>
        <v/>
      </c>
      <c r="O10" s="20">
        <f>IF(OR($E10="",$F10="",$Q$3=""),"",IF(AND($Q$3+35&lt;=$F10,$Q$3+35+6&gt;=$E10),"█",""))</f>
        <v/>
      </c>
      <c r="P10" s="20">
        <f>IF(OR($E10="",$F10="",$Q$3=""),"",IF(AND($Q$3+42&lt;=$F10,$Q$3+42+6&gt;=$E10),"█",""))</f>
        <v/>
      </c>
      <c r="Q10" s="20">
        <f>IF(OR($E10="",$F10="",$Q$3=""),"",IF(AND($Q$3+49&lt;=$F10,$Q$3+49+6&gt;=$E10),"█",""))</f>
        <v/>
      </c>
      <c r="R10" s="20">
        <f>IF(OR($E10="",$F10="",$Q$3=""),"",IF(AND($Q$3+56&lt;=$F10,$Q$3+56+6&gt;=$E10),"█",""))</f>
        <v/>
      </c>
      <c r="S10" s="20">
        <f>IF(OR($E10="",$F10="",$Q$3=""),"",IF(AND($Q$3+63&lt;=$F10,$Q$3+63+6&gt;=$E10),"█",""))</f>
        <v/>
      </c>
      <c r="T10" s="20">
        <f>IF(OR($E10="",$F10="",$Q$3=""),"",IF(AND($Q$3+70&lt;=$F10,$Q$3+70+6&gt;=$E10),"█",""))</f>
        <v/>
      </c>
      <c r="U10" s="20">
        <f>IF(OR($E10="",$F10="",$Q$3=""),"",IF(AND($Q$3+77&lt;=$F10,$Q$3+77+6&gt;=$E10),"█",""))</f>
        <v/>
      </c>
      <c r="V10" s="20">
        <f>IF(OR($E10="",$F10="",$Q$3=""),"",IF(AND($Q$3+84&lt;=$F10,$Q$3+84+6&gt;=$E10),"█",""))</f>
        <v/>
      </c>
      <c r="W10" s="20">
        <f>IF(OR($E10="",$F10="",$Q$3=""),"",IF(AND($Q$3+91&lt;=$F10,$Q$3+91+6&gt;=$E10),"█",""))</f>
        <v/>
      </c>
      <c r="X10" s="20">
        <f>IF(OR($E10="",$F10="",$Q$3=""),"",IF(AND($Q$3+98&lt;=$F10,$Q$3+98+6&gt;=$E10),"█",""))</f>
        <v/>
      </c>
      <c r="Y10" s="20">
        <f>IF(OR($E10="",$F10="",$Q$3=""),"",IF(AND($Q$3+105&lt;=$F10,$Q$3+105+6&gt;=$E10),"█",""))</f>
        <v/>
      </c>
    </row>
    <row r="11" ht="19.5" customHeight="1" s="26">
      <c r="A11" s="9" t="n"/>
      <c r="B11" s="15" t="n"/>
      <c r="C11" s="16" t="n"/>
      <c r="D11" s="16" t="n"/>
      <c r="E11" s="56" t="n"/>
      <c r="F11" s="56" t="n"/>
      <c r="G11" s="18">
        <f>IF(OR(E11="",F11=""),"",F11-E11+1)</f>
        <v/>
      </c>
      <c r="H11" s="16" t="n"/>
      <c r="I11" s="19" t="n"/>
      <c r="J11" s="20">
        <f>IF(OR($E11="",$F11="",$Q$3=""),"",IF(AND($Q$3+0&lt;=$F11,$Q$3+0+6&gt;=$E11),"█",""))</f>
        <v/>
      </c>
      <c r="K11" s="20">
        <f>IF(OR($E11="",$F11="",$Q$3=""),"",IF(AND($Q$3+7&lt;=$F11,$Q$3+7+6&gt;=$E11),"█",""))</f>
        <v/>
      </c>
      <c r="L11" s="20">
        <f>IF(OR($E11="",$F11="",$Q$3=""),"",IF(AND($Q$3+14&lt;=$F11,$Q$3+14+6&gt;=$E11),"█",""))</f>
        <v/>
      </c>
      <c r="M11" s="20">
        <f>IF(OR($E11="",$F11="",$Q$3=""),"",IF(AND($Q$3+21&lt;=$F11,$Q$3+21+6&gt;=$E11),"█",""))</f>
        <v/>
      </c>
      <c r="N11" s="20">
        <f>IF(OR($E11="",$F11="",$Q$3=""),"",IF(AND($Q$3+28&lt;=$F11,$Q$3+28+6&gt;=$E11),"█",""))</f>
        <v/>
      </c>
      <c r="O11" s="20">
        <f>IF(OR($E11="",$F11="",$Q$3=""),"",IF(AND($Q$3+35&lt;=$F11,$Q$3+35+6&gt;=$E11),"█",""))</f>
        <v/>
      </c>
      <c r="P11" s="20">
        <f>IF(OR($E11="",$F11="",$Q$3=""),"",IF(AND($Q$3+42&lt;=$F11,$Q$3+42+6&gt;=$E11),"█",""))</f>
        <v/>
      </c>
      <c r="Q11" s="20">
        <f>IF(OR($E11="",$F11="",$Q$3=""),"",IF(AND($Q$3+49&lt;=$F11,$Q$3+49+6&gt;=$E11),"█",""))</f>
        <v/>
      </c>
      <c r="R11" s="20">
        <f>IF(OR($E11="",$F11="",$Q$3=""),"",IF(AND($Q$3+56&lt;=$F11,$Q$3+56+6&gt;=$E11),"█",""))</f>
        <v/>
      </c>
      <c r="S11" s="20">
        <f>IF(OR($E11="",$F11="",$Q$3=""),"",IF(AND($Q$3+63&lt;=$F11,$Q$3+63+6&gt;=$E11),"█",""))</f>
        <v/>
      </c>
      <c r="T11" s="20">
        <f>IF(OR($E11="",$F11="",$Q$3=""),"",IF(AND($Q$3+70&lt;=$F11,$Q$3+70+6&gt;=$E11),"█",""))</f>
        <v/>
      </c>
      <c r="U11" s="20">
        <f>IF(OR($E11="",$F11="",$Q$3=""),"",IF(AND($Q$3+77&lt;=$F11,$Q$3+77+6&gt;=$E11),"█",""))</f>
        <v/>
      </c>
      <c r="V11" s="20">
        <f>IF(OR($E11="",$F11="",$Q$3=""),"",IF(AND($Q$3+84&lt;=$F11,$Q$3+84+6&gt;=$E11),"█",""))</f>
        <v/>
      </c>
      <c r="W11" s="20">
        <f>IF(OR($E11="",$F11="",$Q$3=""),"",IF(AND($Q$3+91&lt;=$F11,$Q$3+91+6&gt;=$E11),"█",""))</f>
        <v/>
      </c>
      <c r="X11" s="20">
        <f>IF(OR($E11="",$F11="",$Q$3=""),"",IF(AND($Q$3+98&lt;=$F11,$Q$3+98+6&gt;=$E11),"█",""))</f>
        <v/>
      </c>
      <c r="Y11" s="20">
        <f>IF(OR($E11="",$F11="",$Q$3=""),"",IF(AND($Q$3+105&lt;=$F11,$Q$3+105+6&gt;=$E11),"█",""))</f>
        <v/>
      </c>
    </row>
    <row r="12" ht="19.5" customHeight="1" s="26">
      <c r="A12" s="9" t="n"/>
      <c r="B12" s="15" t="n"/>
      <c r="C12" s="16" t="n"/>
      <c r="D12" s="16" t="n"/>
      <c r="E12" s="56" t="n"/>
      <c r="F12" s="56" t="n"/>
      <c r="G12" s="18">
        <f>IF(OR(E12="",F12=""),"",F12-E12+1)</f>
        <v/>
      </c>
      <c r="H12" s="16" t="n"/>
      <c r="I12" s="19" t="n"/>
      <c r="J12" s="20">
        <f>IF(OR($E12="",$F12="",$Q$3=""),"",IF(AND($Q$3+0&lt;=$F12,$Q$3+0+6&gt;=$E12),"█",""))</f>
        <v/>
      </c>
      <c r="K12" s="20">
        <f>IF(OR($E12="",$F12="",$Q$3=""),"",IF(AND($Q$3+7&lt;=$F12,$Q$3+7+6&gt;=$E12),"█",""))</f>
        <v/>
      </c>
      <c r="L12" s="20">
        <f>IF(OR($E12="",$F12="",$Q$3=""),"",IF(AND($Q$3+14&lt;=$F12,$Q$3+14+6&gt;=$E12),"█",""))</f>
        <v/>
      </c>
      <c r="M12" s="20">
        <f>IF(OR($E12="",$F12="",$Q$3=""),"",IF(AND($Q$3+21&lt;=$F12,$Q$3+21+6&gt;=$E12),"█",""))</f>
        <v/>
      </c>
      <c r="N12" s="20">
        <f>IF(OR($E12="",$F12="",$Q$3=""),"",IF(AND($Q$3+28&lt;=$F12,$Q$3+28+6&gt;=$E12),"█",""))</f>
        <v/>
      </c>
      <c r="O12" s="20">
        <f>IF(OR($E12="",$F12="",$Q$3=""),"",IF(AND($Q$3+35&lt;=$F12,$Q$3+35+6&gt;=$E12),"█",""))</f>
        <v/>
      </c>
      <c r="P12" s="20">
        <f>IF(OR($E12="",$F12="",$Q$3=""),"",IF(AND($Q$3+42&lt;=$F12,$Q$3+42+6&gt;=$E12),"█",""))</f>
        <v/>
      </c>
      <c r="Q12" s="20">
        <f>IF(OR($E12="",$F12="",$Q$3=""),"",IF(AND($Q$3+49&lt;=$F12,$Q$3+49+6&gt;=$E12),"█",""))</f>
        <v/>
      </c>
      <c r="R12" s="20">
        <f>IF(OR($E12="",$F12="",$Q$3=""),"",IF(AND($Q$3+56&lt;=$F12,$Q$3+56+6&gt;=$E12),"█",""))</f>
        <v/>
      </c>
      <c r="S12" s="20">
        <f>IF(OR($E12="",$F12="",$Q$3=""),"",IF(AND($Q$3+63&lt;=$F12,$Q$3+63+6&gt;=$E12),"█",""))</f>
        <v/>
      </c>
      <c r="T12" s="20">
        <f>IF(OR($E12="",$F12="",$Q$3=""),"",IF(AND($Q$3+70&lt;=$F12,$Q$3+70+6&gt;=$E12),"█",""))</f>
        <v/>
      </c>
      <c r="U12" s="20">
        <f>IF(OR($E12="",$F12="",$Q$3=""),"",IF(AND($Q$3+77&lt;=$F12,$Q$3+77+6&gt;=$E12),"█",""))</f>
        <v/>
      </c>
      <c r="V12" s="20">
        <f>IF(OR($E12="",$F12="",$Q$3=""),"",IF(AND($Q$3+84&lt;=$F12,$Q$3+84+6&gt;=$E12),"█",""))</f>
        <v/>
      </c>
      <c r="W12" s="20">
        <f>IF(OR($E12="",$F12="",$Q$3=""),"",IF(AND($Q$3+91&lt;=$F12,$Q$3+91+6&gt;=$E12),"█",""))</f>
        <v/>
      </c>
      <c r="X12" s="20">
        <f>IF(OR($E12="",$F12="",$Q$3=""),"",IF(AND($Q$3+98&lt;=$F12,$Q$3+98+6&gt;=$E12),"█",""))</f>
        <v/>
      </c>
      <c r="Y12" s="20">
        <f>IF(OR($E12="",$F12="",$Q$3=""),"",IF(AND($Q$3+105&lt;=$F12,$Q$3+105+6&gt;=$E12),"█",""))</f>
        <v/>
      </c>
    </row>
    <row r="13" ht="19.5" customHeight="1" s="26">
      <c r="A13" s="9" t="n"/>
      <c r="B13" s="15" t="n"/>
      <c r="C13" s="16" t="n"/>
      <c r="D13" s="16" t="n"/>
      <c r="E13" s="56" t="n"/>
      <c r="F13" s="56" t="n"/>
      <c r="G13" s="18">
        <f>IF(OR(E13="",F13=""),"",F13-E13+1)</f>
        <v/>
      </c>
      <c r="H13" s="16" t="n"/>
      <c r="I13" s="19" t="n"/>
      <c r="J13" s="20">
        <f>IF(OR($E13="",$F13="",$Q$3=""),"",IF(AND($Q$3+0&lt;=$F13,$Q$3+0+6&gt;=$E13),"█",""))</f>
        <v/>
      </c>
      <c r="K13" s="20">
        <f>IF(OR($E13="",$F13="",$Q$3=""),"",IF(AND($Q$3+7&lt;=$F13,$Q$3+7+6&gt;=$E13),"█",""))</f>
        <v/>
      </c>
      <c r="L13" s="20">
        <f>IF(OR($E13="",$F13="",$Q$3=""),"",IF(AND($Q$3+14&lt;=$F13,$Q$3+14+6&gt;=$E13),"█",""))</f>
        <v/>
      </c>
      <c r="M13" s="20">
        <f>IF(OR($E13="",$F13="",$Q$3=""),"",IF(AND($Q$3+21&lt;=$F13,$Q$3+21+6&gt;=$E13),"█",""))</f>
        <v/>
      </c>
      <c r="N13" s="20">
        <f>IF(OR($E13="",$F13="",$Q$3=""),"",IF(AND($Q$3+28&lt;=$F13,$Q$3+28+6&gt;=$E13),"█",""))</f>
        <v/>
      </c>
      <c r="O13" s="20">
        <f>IF(OR($E13="",$F13="",$Q$3=""),"",IF(AND($Q$3+35&lt;=$F13,$Q$3+35+6&gt;=$E13),"█",""))</f>
        <v/>
      </c>
      <c r="P13" s="20">
        <f>IF(OR($E13="",$F13="",$Q$3=""),"",IF(AND($Q$3+42&lt;=$F13,$Q$3+42+6&gt;=$E13),"█",""))</f>
        <v/>
      </c>
      <c r="Q13" s="20">
        <f>IF(OR($E13="",$F13="",$Q$3=""),"",IF(AND($Q$3+49&lt;=$F13,$Q$3+49+6&gt;=$E13),"█",""))</f>
        <v/>
      </c>
      <c r="R13" s="20">
        <f>IF(OR($E13="",$F13="",$Q$3=""),"",IF(AND($Q$3+56&lt;=$F13,$Q$3+56+6&gt;=$E13),"█",""))</f>
        <v/>
      </c>
      <c r="S13" s="20">
        <f>IF(OR($E13="",$F13="",$Q$3=""),"",IF(AND($Q$3+63&lt;=$F13,$Q$3+63+6&gt;=$E13),"█",""))</f>
        <v/>
      </c>
      <c r="T13" s="20">
        <f>IF(OR($E13="",$F13="",$Q$3=""),"",IF(AND($Q$3+70&lt;=$F13,$Q$3+70+6&gt;=$E13),"█",""))</f>
        <v/>
      </c>
      <c r="U13" s="20">
        <f>IF(OR($E13="",$F13="",$Q$3=""),"",IF(AND($Q$3+77&lt;=$F13,$Q$3+77+6&gt;=$E13),"█",""))</f>
        <v/>
      </c>
      <c r="V13" s="20">
        <f>IF(OR($E13="",$F13="",$Q$3=""),"",IF(AND($Q$3+84&lt;=$F13,$Q$3+84+6&gt;=$E13),"█",""))</f>
        <v/>
      </c>
      <c r="W13" s="20">
        <f>IF(OR($E13="",$F13="",$Q$3=""),"",IF(AND($Q$3+91&lt;=$F13,$Q$3+91+6&gt;=$E13),"█",""))</f>
        <v/>
      </c>
      <c r="X13" s="20">
        <f>IF(OR($E13="",$F13="",$Q$3=""),"",IF(AND($Q$3+98&lt;=$F13,$Q$3+98+6&gt;=$E13),"█",""))</f>
        <v/>
      </c>
      <c r="Y13" s="20">
        <f>IF(OR($E13="",$F13="",$Q$3=""),"",IF(AND($Q$3+105&lt;=$F13,$Q$3+105+6&gt;=$E13),"█",""))</f>
        <v/>
      </c>
    </row>
    <row r="14" ht="19.5" customHeight="1" s="26">
      <c r="A14" s="9" t="n"/>
      <c r="B14" s="15" t="n"/>
      <c r="C14" s="16" t="n"/>
      <c r="D14" s="16" t="n"/>
      <c r="E14" s="56" t="n"/>
      <c r="F14" s="56" t="n"/>
      <c r="G14" s="18">
        <f>IF(OR(E14="",F14=""),"",F14-E14+1)</f>
        <v/>
      </c>
      <c r="H14" s="16" t="n"/>
      <c r="I14" s="19" t="n"/>
      <c r="J14" s="20">
        <f>IF(OR($E14="",$F14="",$Q$3=""),"",IF(AND($Q$3+0&lt;=$F14,$Q$3+0+6&gt;=$E14),"█",""))</f>
        <v/>
      </c>
      <c r="K14" s="20">
        <f>IF(OR($E14="",$F14="",$Q$3=""),"",IF(AND($Q$3+7&lt;=$F14,$Q$3+7+6&gt;=$E14),"█",""))</f>
        <v/>
      </c>
      <c r="L14" s="20">
        <f>IF(OR($E14="",$F14="",$Q$3=""),"",IF(AND($Q$3+14&lt;=$F14,$Q$3+14+6&gt;=$E14),"█",""))</f>
        <v/>
      </c>
      <c r="M14" s="20">
        <f>IF(OR($E14="",$F14="",$Q$3=""),"",IF(AND($Q$3+21&lt;=$F14,$Q$3+21+6&gt;=$E14),"█",""))</f>
        <v/>
      </c>
      <c r="N14" s="20">
        <f>IF(OR($E14="",$F14="",$Q$3=""),"",IF(AND($Q$3+28&lt;=$F14,$Q$3+28+6&gt;=$E14),"█",""))</f>
        <v/>
      </c>
      <c r="O14" s="20">
        <f>IF(OR($E14="",$F14="",$Q$3=""),"",IF(AND($Q$3+35&lt;=$F14,$Q$3+35+6&gt;=$E14),"█",""))</f>
        <v/>
      </c>
      <c r="P14" s="20">
        <f>IF(OR($E14="",$F14="",$Q$3=""),"",IF(AND($Q$3+42&lt;=$F14,$Q$3+42+6&gt;=$E14),"█",""))</f>
        <v/>
      </c>
      <c r="Q14" s="20">
        <f>IF(OR($E14="",$F14="",$Q$3=""),"",IF(AND($Q$3+49&lt;=$F14,$Q$3+49+6&gt;=$E14),"█",""))</f>
        <v/>
      </c>
      <c r="R14" s="20">
        <f>IF(OR($E14="",$F14="",$Q$3=""),"",IF(AND($Q$3+56&lt;=$F14,$Q$3+56+6&gt;=$E14),"█",""))</f>
        <v/>
      </c>
      <c r="S14" s="20">
        <f>IF(OR($E14="",$F14="",$Q$3=""),"",IF(AND($Q$3+63&lt;=$F14,$Q$3+63+6&gt;=$E14),"█",""))</f>
        <v/>
      </c>
      <c r="T14" s="20">
        <f>IF(OR($E14="",$F14="",$Q$3=""),"",IF(AND($Q$3+70&lt;=$F14,$Q$3+70+6&gt;=$E14),"█",""))</f>
        <v/>
      </c>
      <c r="U14" s="20">
        <f>IF(OR($E14="",$F14="",$Q$3=""),"",IF(AND($Q$3+77&lt;=$F14,$Q$3+77+6&gt;=$E14),"█",""))</f>
        <v/>
      </c>
      <c r="V14" s="20">
        <f>IF(OR($E14="",$F14="",$Q$3=""),"",IF(AND($Q$3+84&lt;=$F14,$Q$3+84+6&gt;=$E14),"█",""))</f>
        <v/>
      </c>
      <c r="W14" s="20">
        <f>IF(OR($E14="",$F14="",$Q$3=""),"",IF(AND($Q$3+91&lt;=$F14,$Q$3+91+6&gt;=$E14),"█",""))</f>
        <v/>
      </c>
      <c r="X14" s="20">
        <f>IF(OR($E14="",$F14="",$Q$3=""),"",IF(AND($Q$3+98&lt;=$F14,$Q$3+98+6&gt;=$E14),"█",""))</f>
        <v/>
      </c>
      <c r="Y14" s="20">
        <f>IF(OR($E14="",$F14="",$Q$3=""),"",IF(AND($Q$3+105&lt;=$F14,$Q$3+105+6&gt;=$E14),"█",""))</f>
        <v/>
      </c>
    </row>
    <row r="15" ht="19.5" customHeight="1" s="26">
      <c r="A15" s="9" t="n"/>
      <c r="B15" s="15" t="n"/>
      <c r="C15" s="16" t="n"/>
      <c r="D15" s="16" t="n"/>
      <c r="E15" s="56" t="n"/>
      <c r="F15" s="56" t="n"/>
      <c r="G15" s="18">
        <f>IF(OR(E15="",F15=""),"",F15-E15+1)</f>
        <v/>
      </c>
      <c r="H15" s="16" t="n"/>
      <c r="I15" s="19" t="n"/>
      <c r="J15" s="20">
        <f>IF(OR($E15="",$F15="",$Q$3=""),"",IF(AND($Q$3+0&lt;=$F15,$Q$3+0+6&gt;=$E15),"█",""))</f>
        <v/>
      </c>
      <c r="K15" s="20">
        <f>IF(OR($E15="",$F15="",$Q$3=""),"",IF(AND($Q$3+7&lt;=$F15,$Q$3+7+6&gt;=$E15),"█",""))</f>
        <v/>
      </c>
      <c r="L15" s="20">
        <f>IF(OR($E15="",$F15="",$Q$3=""),"",IF(AND($Q$3+14&lt;=$F15,$Q$3+14+6&gt;=$E15),"█",""))</f>
        <v/>
      </c>
      <c r="M15" s="20">
        <f>IF(OR($E15="",$F15="",$Q$3=""),"",IF(AND($Q$3+21&lt;=$F15,$Q$3+21+6&gt;=$E15),"█",""))</f>
        <v/>
      </c>
      <c r="N15" s="20">
        <f>IF(OR($E15="",$F15="",$Q$3=""),"",IF(AND($Q$3+28&lt;=$F15,$Q$3+28+6&gt;=$E15),"█",""))</f>
        <v/>
      </c>
      <c r="O15" s="20">
        <f>IF(OR($E15="",$F15="",$Q$3=""),"",IF(AND($Q$3+35&lt;=$F15,$Q$3+35+6&gt;=$E15),"█",""))</f>
        <v/>
      </c>
      <c r="P15" s="20">
        <f>IF(OR($E15="",$F15="",$Q$3=""),"",IF(AND($Q$3+42&lt;=$F15,$Q$3+42+6&gt;=$E15),"█",""))</f>
        <v/>
      </c>
      <c r="Q15" s="20">
        <f>IF(OR($E15="",$F15="",$Q$3=""),"",IF(AND($Q$3+49&lt;=$F15,$Q$3+49+6&gt;=$E15),"█",""))</f>
        <v/>
      </c>
      <c r="R15" s="20">
        <f>IF(OR($E15="",$F15="",$Q$3=""),"",IF(AND($Q$3+56&lt;=$F15,$Q$3+56+6&gt;=$E15),"█",""))</f>
        <v/>
      </c>
      <c r="S15" s="20">
        <f>IF(OR($E15="",$F15="",$Q$3=""),"",IF(AND($Q$3+63&lt;=$F15,$Q$3+63+6&gt;=$E15),"█",""))</f>
        <v/>
      </c>
      <c r="T15" s="20">
        <f>IF(OR($E15="",$F15="",$Q$3=""),"",IF(AND($Q$3+70&lt;=$F15,$Q$3+70+6&gt;=$E15),"█",""))</f>
        <v/>
      </c>
      <c r="U15" s="20">
        <f>IF(OR($E15="",$F15="",$Q$3=""),"",IF(AND($Q$3+77&lt;=$F15,$Q$3+77+6&gt;=$E15),"█",""))</f>
        <v/>
      </c>
      <c r="V15" s="20">
        <f>IF(OR($E15="",$F15="",$Q$3=""),"",IF(AND($Q$3+84&lt;=$F15,$Q$3+84+6&gt;=$E15),"█",""))</f>
        <v/>
      </c>
      <c r="W15" s="20">
        <f>IF(OR($E15="",$F15="",$Q$3=""),"",IF(AND($Q$3+91&lt;=$F15,$Q$3+91+6&gt;=$E15),"█",""))</f>
        <v/>
      </c>
      <c r="X15" s="20">
        <f>IF(OR($E15="",$F15="",$Q$3=""),"",IF(AND($Q$3+98&lt;=$F15,$Q$3+98+6&gt;=$E15),"█",""))</f>
        <v/>
      </c>
      <c r="Y15" s="20">
        <f>IF(OR($E15="",$F15="",$Q$3=""),"",IF(AND($Q$3+105&lt;=$F15,$Q$3+105+6&gt;=$E15),"█",""))</f>
        <v/>
      </c>
    </row>
    <row r="16" ht="19.5" customHeight="1" s="26">
      <c r="A16" s="9" t="n"/>
      <c r="B16" s="15" t="n"/>
      <c r="C16" s="16" t="n"/>
      <c r="D16" s="16" t="n"/>
      <c r="E16" s="56" t="n"/>
      <c r="F16" s="56" t="n"/>
      <c r="G16" s="18">
        <f>IF(OR(E16="",F16=""),"",F16-E16+1)</f>
        <v/>
      </c>
      <c r="H16" s="16" t="n"/>
      <c r="I16" s="19" t="n"/>
      <c r="J16" s="20">
        <f>IF(OR($E16="",$F16="",$Q$3=""),"",IF(AND($Q$3+0&lt;=$F16,$Q$3+0+6&gt;=$E16),"█",""))</f>
        <v/>
      </c>
      <c r="K16" s="20">
        <f>IF(OR($E16="",$F16="",$Q$3=""),"",IF(AND($Q$3+7&lt;=$F16,$Q$3+7+6&gt;=$E16),"█",""))</f>
        <v/>
      </c>
      <c r="L16" s="20">
        <f>IF(OR($E16="",$F16="",$Q$3=""),"",IF(AND($Q$3+14&lt;=$F16,$Q$3+14+6&gt;=$E16),"█",""))</f>
        <v/>
      </c>
      <c r="M16" s="20">
        <f>IF(OR($E16="",$F16="",$Q$3=""),"",IF(AND($Q$3+21&lt;=$F16,$Q$3+21+6&gt;=$E16),"█",""))</f>
        <v/>
      </c>
      <c r="N16" s="20">
        <f>IF(OR($E16="",$F16="",$Q$3=""),"",IF(AND($Q$3+28&lt;=$F16,$Q$3+28+6&gt;=$E16),"█",""))</f>
        <v/>
      </c>
      <c r="O16" s="20">
        <f>IF(OR($E16="",$F16="",$Q$3=""),"",IF(AND($Q$3+35&lt;=$F16,$Q$3+35+6&gt;=$E16),"█",""))</f>
        <v/>
      </c>
      <c r="P16" s="20">
        <f>IF(OR($E16="",$F16="",$Q$3=""),"",IF(AND($Q$3+42&lt;=$F16,$Q$3+42+6&gt;=$E16),"█",""))</f>
        <v/>
      </c>
      <c r="Q16" s="20">
        <f>IF(OR($E16="",$F16="",$Q$3=""),"",IF(AND($Q$3+49&lt;=$F16,$Q$3+49+6&gt;=$E16),"█",""))</f>
        <v/>
      </c>
      <c r="R16" s="20">
        <f>IF(OR($E16="",$F16="",$Q$3=""),"",IF(AND($Q$3+56&lt;=$F16,$Q$3+56+6&gt;=$E16),"█",""))</f>
        <v/>
      </c>
      <c r="S16" s="20">
        <f>IF(OR($E16="",$F16="",$Q$3=""),"",IF(AND($Q$3+63&lt;=$F16,$Q$3+63+6&gt;=$E16),"█",""))</f>
        <v/>
      </c>
      <c r="T16" s="20">
        <f>IF(OR($E16="",$F16="",$Q$3=""),"",IF(AND($Q$3+70&lt;=$F16,$Q$3+70+6&gt;=$E16),"█",""))</f>
        <v/>
      </c>
      <c r="U16" s="20">
        <f>IF(OR($E16="",$F16="",$Q$3=""),"",IF(AND($Q$3+77&lt;=$F16,$Q$3+77+6&gt;=$E16),"█",""))</f>
        <v/>
      </c>
      <c r="V16" s="20">
        <f>IF(OR($E16="",$F16="",$Q$3=""),"",IF(AND($Q$3+84&lt;=$F16,$Q$3+84+6&gt;=$E16),"█",""))</f>
        <v/>
      </c>
      <c r="W16" s="20">
        <f>IF(OR($E16="",$F16="",$Q$3=""),"",IF(AND($Q$3+91&lt;=$F16,$Q$3+91+6&gt;=$E16),"█",""))</f>
        <v/>
      </c>
      <c r="X16" s="20">
        <f>IF(OR($E16="",$F16="",$Q$3=""),"",IF(AND($Q$3+98&lt;=$F16,$Q$3+98+6&gt;=$E16),"█",""))</f>
        <v/>
      </c>
      <c r="Y16" s="20">
        <f>IF(OR($E16="",$F16="",$Q$3=""),"",IF(AND($Q$3+105&lt;=$F16,$Q$3+105+6&gt;=$E16),"█",""))</f>
        <v/>
      </c>
    </row>
    <row r="17" ht="19.5" customHeight="1" s="26">
      <c r="A17" s="9" t="n"/>
      <c r="B17" s="15" t="n"/>
      <c r="C17" s="16" t="n"/>
      <c r="D17" s="16" t="n"/>
      <c r="E17" s="56" t="n"/>
      <c r="F17" s="56" t="n"/>
      <c r="G17" s="18">
        <f>IF(OR(E17="",F17=""),"",F17-E17+1)</f>
        <v/>
      </c>
      <c r="H17" s="16" t="n"/>
      <c r="I17" s="19" t="n"/>
      <c r="J17" s="20">
        <f>IF(OR($E17="",$F17="",$Q$3=""),"",IF(AND($Q$3+0&lt;=$F17,$Q$3+0+6&gt;=$E17),"█",""))</f>
        <v/>
      </c>
      <c r="K17" s="20">
        <f>IF(OR($E17="",$F17="",$Q$3=""),"",IF(AND($Q$3+7&lt;=$F17,$Q$3+7+6&gt;=$E17),"█",""))</f>
        <v/>
      </c>
      <c r="L17" s="20">
        <f>IF(OR($E17="",$F17="",$Q$3=""),"",IF(AND($Q$3+14&lt;=$F17,$Q$3+14+6&gt;=$E17),"█",""))</f>
        <v/>
      </c>
      <c r="M17" s="20">
        <f>IF(OR($E17="",$F17="",$Q$3=""),"",IF(AND($Q$3+21&lt;=$F17,$Q$3+21+6&gt;=$E17),"█",""))</f>
        <v/>
      </c>
      <c r="N17" s="20">
        <f>IF(OR($E17="",$F17="",$Q$3=""),"",IF(AND($Q$3+28&lt;=$F17,$Q$3+28+6&gt;=$E17),"█",""))</f>
        <v/>
      </c>
      <c r="O17" s="20">
        <f>IF(OR($E17="",$F17="",$Q$3=""),"",IF(AND($Q$3+35&lt;=$F17,$Q$3+35+6&gt;=$E17),"█",""))</f>
        <v/>
      </c>
      <c r="P17" s="20">
        <f>IF(OR($E17="",$F17="",$Q$3=""),"",IF(AND($Q$3+42&lt;=$F17,$Q$3+42+6&gt;=$E17),"█",""))</f>
        <v/>
      </c>
      <c r="Q17" s="20">
        <f>IF(OR($E17="",$F17="",$Q$3=""),"",IF(AND($Q$3+49&lt;=$F17,$Q$3+49+6&gt;=$E17),"█",""))</f>
        <v/>
      </c>
      <c r="R17" s="20">
        <f>IF(OR($E17="",$F17="",$Q$3=""),"",IF(AND($Q$3+56&lt;=$F17,$Q$3+56+6&gt;=$E17),"█",""))</f>
        <v/>
      </c>
      <c r="S17" s="20">
        <f>IF(OR($E17="",$F17="",$Q$3=""),"",IF(AND($Q$3+63&lt;=$F17,$Q$3+63+6&gt;=$E17),"█",""))</f>
        <v/>
      </c>
      <c r="T17" s="20">
        <f>IF(OR($E17="",$F17="",$Q$3=""),"",IF(AND($Q$3+70&lt;=$F17,$Q$3+70+6&gt;=$E17),"█",""))</f>
        <v/>
      </c>
      <c r="U17" s="20">
        <f>IF(OR($E17="",$F17="",$Q$3=""),"",IF(AND($Q$3+77&lt;=$F17,$Q$3+77+6&gt;=$E17),"█",""))</f>
        <v/>
      </c>
      <c r="V17" s="20">
        <f>IF(OR($E17="",$F17="",$Q$3=""),"",IF(AND($Q$3+84&lt;=$F17,$Q$3+84+6&gt;=$E17),"█",""))</f>
        <v/>
      </c>
      <c r="W17" s="20">
        <f>IF(OR($E17="",$F17="",$Q$3=""),"",IF(AND($Q$3+91&lt;=$F17,$Q$3+91+6&gt;=$E17),"█",""))</f>
        <v/>
      </c>
      <c r="X17" s="20">
        <f>IF(OR($E17="",$F17="",$Q$3=""),"",IF(AND($Q$3+98&lt;=$F17,$Q$3+98+6&gt;=$E17),"█",""))</f>
        <v/>
      </c>
      <c r="Y17" s="20">
        <f>IF(OR($E17="",$F17="",$Q$3=""),"",IF(AND($Q$3+105&lt;=$F17,$Q$3+105+6&gt;=$E17),"█",""))</f>
        <v/>
      </c>
    </row>
    <row r="18" ht="19.5" customHeight="1" s="26">
      <c r="A18" s="9" t="n"/>
      <c r="B18" s="15" t="n"/>
      <c r="C18" s="16" t="n"/>
      <c r="D18" s="16" t="n"/>
      <c r="E18" s="56" t="n"/>
      <c r="F18" s="56" t="n"/>
      <c r="G18" s="18">
        <f>IF(OR(E18="",F18=""),"",F18-E18+1)</f>
        <v/>
      </c>
      <c r="H18" s="16" t="n"/>
      <c r="I18" s="19" t="n"/>
      <c r="J18" s="20">
        <f>IF(OR($E18="",$F18="",$Q$3=""),"",IF(AND($Q$3+0&lt;=$F18,$Q$3+0+6&gt;=$E18),"█",""))</f>
        <v/>
      </c>
      <c r="K18" s="20">
        <f>IF(OR($E18="",$F18="",$Q$3=""),"",IF(AND($Q$3+7&lt;=$F18,$Q$3+7+6&gt;=$E18),"█",""))</f>
        <v/>
      </c>
      <c r="L18" s="20">
        <f>IF(OR($E18="",$F18="",$Q$3=""),"",IF(AND($Q$3+14&lt;=$F18,$Q$3+14+6&gt;=$E18),"█",""))</f>
        <v/>
      </c>
      <c r="M18" s="20">
        <f>IF(OR($E18="",$F18="",$Q$3=""),"",IF(AND($Q$3+21&lt;=$F18,$Q$3+21+6&gt;=$E18),"█",""))</f>
        <v/>
      </c>
      <c r="N18" s="20">
        <f>IF(OR($E18="",$F18="",$Q$3=""),"",IF(AND($Q$3+28&lt;=$F18,$Q$3+28+6&gt;=$E18),"█",""))</f>
        <v/>
      </c>
      <c r="O18" s="20">
        <f>IF(OR($E18="",$F18="",$Q$3=""),"",IF(AND($Q$3+35&lt;=$F18,$Q$3+35+6&gt;=$E18),"█",""))</f>
        <v/>
      </c>
      <c r="P18" s="20">
        <f>IF(OR($E18="",$F18="",$Q$3=""),"",IF(AND($Q$3+42&lt;=$F18,$Q$3+42+6&gt;=$E18),"█",""))</f>
        <v/>
      </c>
      <c r="Q18" s="20">
        <f>IF(OR($E18="",$F18="",$Q$3=""),"",IF(AND($Q$3+49&lt;=$F18,$Q$3+49+6&gt;=$E18),"█",""))</f>
        <v/>
      </c>
      <c r="R18" s="20">
        <f>IF(OR($E18="",$F18="",$Q$3=""),"",IF(AND($Q$3+56&lt;=$F18,$Q$3+56+6&gt;=$E18),"█",""))</f>
        <v/>
      </c>
      <c r="S18" s="20">
        <f>IF(OR($E18="",$F18="",$Q$3=""),"",IF(AND($Q$3+63&lt;=$F18,$Q$3+63+6&gt;=$E18),"█",""))</f>
        <v/>
      </c>
      <c r="T18" s="20">
        <f>IF(OR($E18="",$F18="",$Q$3=""),"",IF(AND($Q$3+70&lt;=$F18,$Q$3+70+6&gt;=$E18),"█",""))</f>
        <v/>
      </c>
      <c r="U18" s="20">
        <f>IF(OR($E18="",$F18="",$Q$3=""),"",IF(AND($Q$3+77&lt;=$F18,$Q$3+77+6&gt;=$E18),"█",""))</f>
        <v/>
      </c>
      <c r="V18" s="20">
        <f>IF(OR($E18="",$F18="",$Q$3=""),"",IF(AND($Q$3+84&lt;=$F18,$Q$3+84+6&gt;=$E18),"█",""))</f>
        <v/>
      </c>
      <c r="W18" s="20">
        <f>IF(OR($E18="",$F18="",$Q$3=""),"",IF(AND($Q$3+91&lt;=$F18,$Q$3+91+6&gt;=$E18),"█",""))</f>
        <v/>
      </c>
      <c r="X18" s="20">
        <f>IF(OR($E18="",$F18="",$Q$3=""),"",IF(AND($Q$3+98&lt;=$F18,$Q$3+98+6&gt;=$E18),"█",""))</f>
        <v/>
      </c>
      <c r="Y18" s="20">
        <f>IF(OR($E18="",$F18="",$Q$3=""),"",IF(AND($Q$3+105&lt;=$F18,$Q$3+105+6&gt;=$E18),"█",""))</f>
        <v/>
      </c>
    </row>
    <row r="19" ht="19.5" customHeight="1" s="26">
      <c r="A19" s="9" t="n"/>
      <c r="B19" s="15" t="n"/>
      <c r="C19" s="16" t="n"/>
      <c r="D19" s="16" t="n"/>
      <c r="E19" s="56" t="n"/>
      <c r="F19" s="56" t="n"/>
      <c r="G19" s="18">
        <f>IF(OR(E19="",F19=""),"",F19-E19+1)</f>
        <v/>
      </c>
      <c r="H19" s="16" t="n"/>
      <c r="I19" s="19" t="n"/>
      <c r="J19" s="20">
        <f>IF(OR($E19="",$F19="",$Q$3=""),"",IF(AND($Q$3+0&lt;=$F19,$Q$3+0+6&gt;=$E19),"█",""))</f>
        <v/>
      </c>
      <c r="K19" s="20">
        <f>IF(OR($E19="",$F19="",$Q$3=""),"",IF(AND($Q$3+7&lt;=$F19,$Q$3+7+6&gt;=$E19),"█",""))</f>
        <v/>
      </c>
      <c r="L19" s="20">
        <f>IF(OR($E19="",$F19="",$Q$3=""),"",IF(AND($Q$3+14&lt;=$F19,$Q$3+14+6&gt;=$E19),"█",""))</f>
        <v/>
      </c>
      <c r="M19" s="20">
        <f>IF(OR($E19="",$F19="",$Q$3=""),"",IF(AND($Q$3+21&lt;=$F19,$Q$3+21+6&gt;=$E19),"█",""))</f>
        <v/>
      </c>
      <c r="N19" s="20">
        <f>IF(OR($E19="",$F19="",$Q$3=""),"",IF(AND($Q$3+28&lt;=$F19,$Q$3+28+6&gt;=$E19),"█",""))</f>
        <v/>
      </c>
      <c r="O19" s="20">
        <f>IF(OR($E19="",$F19="",$Q$3=""),"",IF(AND($Q$3+35&lt;=$F19,$Q$3+35+6&gt;=$E19),"█",""))</f>
        <v/>
      </c>
      <c r="P19" s="20">
        <f>IF(OR($E19="",$F19="",$Q$3=""),"",IF(AND($Q$3+42&lt;=$F19,$Q$3+42+6&gt;=$E19),"█",""))</f>
        <v/>
      </c>
      <c r="Q19" s="20">
        <f>IF(OR($E19="",$F19="",$Q$3=""),"",IF(AND($Q$3+49&lt;=$F19,$Q$3+49+6&gt;=$E19),"█",""))</f>
        <v/>
      </c>
      <c r="R19" s="20">
        <f>IF(OR($E19="",$F19="",$Q$3=""),"",IF(AND($Q$3+56&lt;=$F19,$Q$3+56+6&gt;=$E19),"█",""))</f>
        <v/>
      </c>
      <c r="S19" s="20">
        <f>IF(OR($E19="",$F19="",$Q$3=""),"",IF(AND($Q$3+63&lt;=$F19,$Q$3+63+6&gt;=$E19),"█",""))</f>
        <v/>
      </c>
      <c r="T19" s="20">
        <f>IF(OR($E19="",$F19="",$Q$3=""),"",IF(AND($Q$3+70&lt;=$F19,$Q$3+70+6&gt;=$E19),"█",""))</f>
        <v/>
      </c>
      <c r="U19" s="20">
        <f>IF(OR($E19="",$F19="",$Q$3=""),"",IF(AND($Q$3+77&lt;=$F19,$Q$3+77+6&gt;=$E19),"█",""))</f>
        <v/>
      </c>
      <c r="V19" s="20">
        <f>IF(OR($E19="",$F19="",$Q$3=""),"",IF(AND($Q$3+84&lt;=$F19,$Q$3+84+6&gt;=$E19),"█",""))</f>
        <v/>
      </c>
      <c r="W19" s="20">
        <f>IF(OR($E19="",$F19="",$Q$3=""),"",IF(AND($Q$3+91&lt;=$F19,$Q$3+91+6&gt;=$E19),"█",""))</f>
        <v/>
      </c>
      <c r="X19" s="20">
        <f>IF(OR($E19="",$F19="",$Q$3=""),"",IF(AND($Q$3+98&lt;=$F19,$Q$3+98+6&gt;=$E19),"█",""))</f>
        <v/>
      </c>
      <c r="Y19" s="20">
        <f>IF(OR($E19="",$F19="",$Q$3=""),"",IF(AND($Q$3+105&lt;=$F19,$Q$3+105+6&gt;=$E19),"█",""))</f>
        <v/>
      </c>
    </row>
    <row r="20" ht="19.5" customHeight="1" s="26">
      <c r="A20" s="9" t="n"/>
      <c r="B20" s="15" t="n"/>
      <c r="C20" s="16" t="n"/>
      <c r="D20" s="16" t="n"/>
      <c r="E20" s="56" t="n"/>
      <c r="F20" s="56" t="n"/>
      <c r="G20" s="18">
        <f>IF(OR(E20="",F20=""),"",F20-E20+1)</f>
        <v/>
      </c>
      <c r="H20" s="16" t="n"/>
      <c r="I20" s="19" t="n"/>
      <c r="J20" s="20">
        <f>IF(OR($E20="",$F20="",$Q$3=""),"",IF(AND($Q$3+0&lt;=$F20,$Q$3+0+6&gt;=$E20),"█",""))</f>
        <v/>
      </c>
      <c r="K20" s="20">
        <f>IF(OR($E20="",$F20="",$Q$3=""),"",IF(AND($Q$3+7&lt;=$F20,$Q$3+7+6&gt;=$E20),"█",""))</f>
        <v/>
      </c>
      <c r="L20" s="20">
        <f>IF(OR($E20="",$F20="",$Q$3=""),"",IF(AND($Q$3+14&lt;=$F20,$Q$3+14+6&gt;=$E20),"█",""))</f>
        <v/>
      </c>
      <c r="M20" s="20">
        <f>IF(OR($E20="",$F20="",$Q$3=""),"",IF(AND($Q$3+21&lt;=$F20,$Q$3+21+6&gt;=$E20),"█",""))</f>
        <v/>
      </c>
      <c r="N20" s="20">
        <f>IF(OR($E20="",$F20="",$Q$3=""),"",IF(AND($Q$3+28&lt;=$F20,$Q$3+28+6&gt;=$E20),"█",""))</f>
        <v/>
      </c>
      <c r="O20" s="20">
        <f>IF(OR($E20="",$F20="",$Q$3=""),"",IF(AND($Q$3+35&lt;=$F20,$Q$3+35+6&gt;=$E20),"█",""))</f>
        <v/>
      </c>
      <c r="P20" s="20">
        <f>IF(OR($E20="",$F20="",$Q$3=""),"",IF(AND($Q$3+42&lt;=$F20,$Q$3+42+6&gt;=$E20),"█",""))</f>
        <v/>
      </c>
      <c r="Q20" s="20">
        <f>IF(OR($E20="",$F20="",$Q$3=""),"",IF(AND($Q$3+49&lt;=$F20,$Q$3+49+6&gt;=$E20),"█",""))</f>
        <v/>
      </c>
      <c r="R20" s="20">
        <f>IF(OR($E20="",$F20="",$Q$3=""),"",IF(AND($Q$3+56&lt;=$F20,$Q$3+56+6&gt;=$E20),"█",""))</f>
        <v/>
      </c>
      <c r="S20" s="20">
        <f>IF(OR($E20="",$F20="",$Q$3=""),"",IF(AND($Q$3+63&lt;=$F20,$Q$3+63+6&gt;=$E20),"█",""))</f>
        <v/>
      </c>
      <c r="T20" s="20">
        <f>IF(OR($E20="",$F20="",$Q$3=""),"",IF(AND($Q$3+70&lt;=$F20,$Q$3+70+6&gt;=$E20),"█",""))</f>
        <v/>
      </c>
      <c r="U20" s="20">
        <f>IF(OR($E20="",$F20="",$Q$3=""),"",IF(AND($Q$3+77&lt;=$F20,$Q$3+77+6&gt;=$E20),"█",""))</f>
        <v/>
      </c>
      <c r="V20" s="20">
        <f>IF(OR($E20="",$F20="",$Q$3=""),"",IF(AND($Q$3+84&lt;=$F20,$Q$3+84+6&gt;=$E20),"█",""))</f>
        <v/>
      </c>
      <c r="W20" s="20">
        <f>IF(OR($E20="",$F20="",$Q$3=""),"",IF(AND($Q$3+91&lt;=$F20,$Q$3+91+6&gt;=$E20),"█",""))</f>
        <v/>
      </c>
      <c r="X20" s="20">
        <f>IF(OR($E20="",$F20="",$Q$3=""),"",IF(AND($Q$3+98&lt;=$F20,$Q$3+98+6&gt;=$E20),"█",""))</f>
        <v/>
      </c>
      <c r="Y20" s="20">
        <f>IF(OR($E20="",$F20="",$Q$3=""),"",IF(AND($Q$3+105&lt;=$F20,$Q$3+105+6&gt;=$E20),"█",""))</f>
        <v/>
      </c>
    </row>
    <row r="21" ht="19.5" customHeight="1" s="26">
      <c r="A21" s="9" t="n"/>
      <c r="B21" s="15" t="n"/>
      <c r="C21" s="16" t="n"/>
      <c r="D21" s="16" t="n"/>
      <c r="E21" s="56" t="n"/>
      <c r="F21" s="56" t="n"/>
      <c r="G21" s="18">
        <f>IF(OR(E21="",F21=""),"",F21-E21+1)</f>
        <v/>
      </c>
      <c r="H21" s="16" t="n"/>
      <c r="I21" s="19" t="n"/>
      <c r="J21" s="20">
        <f>IF(OR($E21="",$F21="",$Q$3=""),"",IF(AND($Q$3+0&lt;=$F21,$Q$3+0+6&gt;=$E21),"█",""))</f>
        <v/>
      </c>
      <c r="K21" s="20">
        <f>IF(OR($E21="",$F21="",$Q$3=""),"",IF(AND($Q$3+7&lt;=$F21,$Q$3+7+6&gt;=$E21),"█",""))</f>
        <v/>
      </c>
      <c r="L21" s="20">
        <f>IF(OR($E21="",$F21="",$Q$3=""),"",IF(AND($Q$3+14&lt;=$F21,$Q$3+14+6&gt;=$E21),"█",""))</f>
        <v/>
      </c>
      <c r="M21" s="20">
        <f>IF(OR($E21="",$F21="",$Q$3=""),"",IF(AND($Q$3+21&lt;=$F21,$Q$3+21+6&gt;=$E21),"█",""))</f>
        <v/>
      </c>
      <c r="N21" s="20">
        <f>IF(OR($E21="",$F21="",$Q$3=""),"",IF(AND($Q$3+28&lt;=$F21,$Q$3+28+6&gt;=$E21),"█",""))</f>
        <v/>
      </c>
      <c r="O21" s="20">
        <f>IF(OR($E21="",$F21="",$Q$3=""),"",IF(AND($Q$3+35&lt;=$F21,$Q$3+35+6&gt;=$E21),"█",""))</f>
        <v/>
      </c>
      <c r="P21" s="20">
        <f>IF(OR($E21="",$F21="",$Q$3=""),"",IF(AND($Q$3+42&lt;=$F21,$Q$3+42+6&gt;=$E21),"█",""))</f>
        <v/>
      </c>
      <c r="Q21" s="20">
        <f>IF(OR($E21="",$F21="",$Q$3=""),"",IF(AND($Q$3+49&lt;=$F21,$Q$3+49+6&gt;=$E21),"█",""))</f>
        <v/>
      </c>
      <c r="R21" s="20">
        <f>IF(OR($E21="",$F21="",$Q$3=""),"",IF(AND($Q$3+56&lt;=$F21,$Q$3+56+6&gt;=$E21),"█",""))</f>
        <v/>
      </c>
      <c r="S21" s="20">
        <f>IF(OR($E21="",$F21="",$Q$3=""),"",IF(AND($Q$3+63&lt;=$F21,$Q$3+63+6&gt;=$E21),"█",""))</f>
        <v/>
      </c>
      <c r="T21" s="20">
        <f>IF(OR($E21="",$F21="",$Q$3=""),"",IF(AND($Q$3+70&lt;=$F21,$Q$3+70+6&gt;=$E21),"█",""))</f>
        <v/>
      </c>
      <c r="U21" s="20">
        <f>IF(OR($E21="",$F21="",$Q$3=""),"",IF(AND($Q$3+77&lt;=$F21,$Q$3+77+6&gt;=$E21),"█",""))</f>
        <v/>
      </c>
      <c r="V21" s="20">
        <f>IF(OR($E21="",$F21="",$Q$3=""),"",IF(AND($Q$3+84&lt;=$F21,$Q$3+84+6&gt;=$E21),"█",""))</f>
        <v/>
      </c>
      <c r="W21" s="20">
        <f>IF(OR($E21="",$F21="",$Q$3=""),"",IF(AND($Q$3+91&lt;=$F21,$Q$3+91+6&gt;=$E21),"█",""))</f>
        <v/>
      </c>
      <c r="X21" s="20">
        <f>IF(OR($E21="",$F21="",$Q$3=""),"",IF(AND($Q$3+98&lt;=$F21,$Q$3+98+6&gt;=$E21),"█",""))</f>
        <v/>
      </c>
      <c r="Y21" s="20">
        <f>IF(OR($E21="",$F21="",$Q$3=""),"",IF(AND($Q$3+105&lt;=$F21,$Q$3+105+6&gt;=$E21),"█",""))</f>
        <v/>
      </c>
    </row>
    <row r="22" ht="19.5" customHeight="1" s="26">
      <c r="A22" s="9" t="n"/>
      <c r="B22" s="15" t="n"/>
      <c r="C22" s="16" t="n"/>
      <c r="D22" s="16" t="n"/>
      <c r="E22" s="56" t="n"/>
      <c r="F22" s="56" t="n"/>
      <c r="G22" s="18">
        <f>IF(OR(E22="",F22=""),"",F22-E22+1)</f>
        <v/>
      </c>
      <c r="H22" s="16" t="n"/>
      <c r="I22" s="19" t="n"/>
      <c r="J22" s="20">
        <f>IF(OR($E22="",$F22="",$Q$3=""),"",IF(AND($Q$3+0&lt;=$F22,$Q$3+0+6&gt;=$E22),"█",""))</f>
        <v/>
      </c>
      <c r="K22" s="20">
        <f>IF(OR($E22="",$F22="",$Q$3=""),"",IF(AND($Q$3+7&lt;=$F22,$Q$3+7+6&gt;=$E22),"█",""))</f>
        <v/>
      </c>
      <c r="L22" s="20">
        <f>IF(OR($E22="",$F22="",$Q$3=""),"",IF(AND($Q$3+14&lt;=$F22,$Q$3+14+6&gt;=$E22),"█",""))</f>
        <v/>
      </c>
      <c r="M22" s="20">
        <f>IF(OR($E22="",$F22="",$Q$3=""),"",IF(AND($Q$3+21&lt;=$F22,$Q$3+21+6&gt;=$E22),"█",""))</f>
        <v/>
      </c>
      <c r="N22" s="20">
        <f>IF(OR($E22="",$F22="",$Q$3=""),"",IF(AND($Q$3+28&lt;=$F22,$Q$3+28+6&gt;=$E22),"█",""))</f>
        <v/>
      </c>
      <c r="O22" s="20">
        <f>IF(OR($E22="",$F22="",$Q$3=""),"",IF(AND($Q$3+35&lt;=$F22,$Q$3+35+6&gt;=$E22),"█",""))</f>
        <v/>
      </c>
      <c r="P22" s="20">
        <f>IF(OR($E22="",$F22="",$Q$3=""),"",IF(AND($Q$3+42&lt;=$F22,$Q$3+42+6&gt;=$E22),"█",""))</f>
        <v/>
      </c>
      <c r="Q22" s="20">
        <f>IF(OR($E22="",$F22="",$Q$3=""),"",IF(AND($Q$3+49&lt;=$F22,$Q$3+49+6&gt;=$E22),"█",""))</f>
        <v/>
      </c>
      <c r="R22" s="20">
        <f>IF(OR($E22="",$F22="",$Q$3=""),"",IF(AND($Q$3+56&lt;=$F22,$Q$3+56+6&gt;=$E22),"█",""))</f>
        <v/>
      </c>
      <c r="S22" s="20">
        <f>IF(OR($E22="",$F22="",$Q$3=""),"",IF(AND($Q$3+63&lt;=$F22,$Q$3+63+6&gt;=$E22),"█",""))</f>
        <v/>
      </c>
      <c r="T22" s="20">
        <f>IF(OR($E22="",$F22="",$Q$3=""),"",IF(AND($Q$3+70&lt;=$F22,$Q$3+70+6&gt;=$E22),"█",""))</f>
        <v/>
      </c>
      <c r="U22" s="20">
        <f>IF(OR($E22="",$F22="",$Q$3=""),"",IF(AND($Q$3+77&lt;=$F22,$Q$3+77+6&gt;=$E22),"█",""))</f>
        <v/>
      </c>
      <c r="V22" s="20">
        <f>IF(OR($E22="",$F22="",$Q$3=""),"",IF(AND($Q$3+84&lt;=$F22,$Q$3+84+6&gt;=$E22),"█",""))</f>
        <v/>
      </c>
      <c r="W22" s="20">
        <f>IF(OR($E22="",$F22="",$Q$3=""),"",IF(AND($Q$3+91&lt;=$F22,$Q$3+91+6&gt;=$E22),"█",""))</f>
        <v/>
      </c>
      <c r="X22" s="20">
        <f>IF(OR($E22="",$F22="",$Q$3=""),"",IF(AND($Q$3+98&lt;=$F22,$Q$3+98+6&gt;=$E22),"█",""))</f>
        <v/>
      </c>
      <c r="Y22" s="20">
        <f>IF(OR($E22="",$F22="",$Q$3=""),"",IF(AND($Q$3+105&lt;=$F22,$Q$3+105+6&gt;=$E22),"█",""))</f>
        <v/>
      </c>
    </row>
    <row r="23" ht="19.5" customHeight="1" s="26">
      <c r="A23" s="9" t="n"/>
      <c r="B23" s="15" t="n"/>
      <c r="C23" s="16" t="n"/>
      <c r="D23" s="16" t="n"/>
      <c r="E23" s="56" t="n"/>
      <c r="F23" s="56" t="n"/>
      <c r="G23" s="18">
        <f>IF(OR(E23="",F23=""),"",F23-E23+1)</f>
        <v/>
      </c>
      <c r="H23" s="16" t="n"/>
      <c r="I23" s="19" t="n"/>
      <c r="J23" s="20">
        <f>IF(OR($E23="",$F23="",$Q$3=""),"",IF(AND($Q$3+0&lt;=$F23,$Q$3+0+6&gt;=$E23),"█",""))</f>
        <v/>
      </c>
      <c r="K23" s="20">
        <f>IF(OR($E23="",$F23="",$Q$3=""),"",IF(AND($Q$3+7&lt;=$F23,$Q$3+7+6&gt;=$E23),"█",""))</f>
        <v/>
      </c>
      <c r="L23" s="20">
        <f>IF(OR($E23="",$F23="",$Q$3=""),"",IF(AND($Q$3+14&lt;=$F23,$Q$3+14+6&gt;=$E23),"█",""))</f>
        <v/>
      </c>
      <c r="M23" s="20">
        <f>IF(OR($E23="",$F23="",$Q$3=""),"",IF(AND($Q$3+21&lt;=$F23,$Q$3+21+6&gt;=$E23),"█",""))</f>
        <v/>
      </c>
      <c r="N23" s="20">
        <f>IF(OR($E23="",$F23="",$Q$3=""),"",IF(AND($Q$3+28&lt;=$F23,$Q$3+28+6&gt;=$E23),"█",""))</f>
        <v/>
      </c>
      <c r="O23" s="20">
        <f>IF(OR($E23="",$F23="",$Q$3=""),"",IF(AND($Q$3+35&lt;=$F23,$Q$3+35+6&gt;=$E23),"█",""))</f>
        <v/>
      </c>
      <c r="P23" s="20">
        <f>IF(OR($E23="",$F23="",$Q$3=""),"",IF(AND($Q$3+42&lt;=$F23,$Q$3+42+6&gt;=$E23),"█",""))</f>
        <v/>
      </c>
      <c r="Q23" s="20">
        <f>IF(OR($E23="",$F23="",$Q$3=""),"",IF(AND($Q$3+49&lt;=$F23,$Q$3+49+6&gt;=$E23),"█",""))</f>
        <v/>
      </c>
      <c r="R23" s="20">
        <f>IF(OR($E23="",$F23="",$Q$3=""),"",IF(AND($Q$3+56&lt;=$F23,$Q$3+56+6&gt;=$E23),"█",""))</f>
        <v/>
      </c>
      <c r="S23" s="20">
        <f>IF(OR($E23="",$F23="",$Q$3=""),"",IF(AND($Q$3+63&lt;=$F23,$Q$3+63+6&gt;=$E23),"█",""))</f>
        <v/>
      </c>
      <c r="T23" s="20">
        <f>IF(OR($E23="",$F23="",$Q$3=""),"",IF(AND($Q$3+70&lt;=$F23,$Q$3+70+6&gt;=$E23),"█",""))</f>
        <v/>
      </c>
      <c r="U23" s="20">
        <f>IF(OR($E23="",$F23="",$Q$3=""),"",IF(AND($Q$3+77&lt;=$F23,$Q$3+77+6&gt;=$E23),"█",""))</f>
        <v/>
      </c>
      <c r="V23" s="20">
        <f>IF(OR($E23="",$F23="",$Q$3=""),"",IF(AND($Q$3+84&lt;=$F23,$Q$3+84+6&gt;=$E23),"█",""))</f>
        <v/>
      </c>
      <c r="W23" s="20">
        <f>IF(OR($E23="",$F23="",$Q$3=""),"",IF(AND($Q$3+91&lt;=$F23,$Q$3+91+6&gt;=$E23),"█",""))</f>
        <v/>
      </c>
      <c r="X23" s="20">
        <f>IF(OR($E23="",$F23="",$Q$3=""),"",IF(AND($Q$3+98&lt;=$F23,$Q$3+98+6&gt;=$E23),"█",""))</f>
        <v/>
      </c>
      <c r="Y23" s="20">
        <f>IF(OR($E23="",$F23="",$Q$3=""),"",IF(AND($Q$3+105&lt;=$F23,$Q$3+105+6&gt;=$E23),"█",""))</f>
        <v/>
      </c>
    </row>
    <row r="24" ht="6" customHeight="1" s="26">
      <c r="B24" s="9" t="n"/>
      <c r="C24" s="9" t="n"/>
      <c r="D24" s="9" t="n"/>
      <c r="E24" s="9" t="n"/>
      <c r="F24" s="9" t="n"/>
      <c r="G24" s="9" t="n"/>
      <c r="H24" s="9" t="n"/>
      <c r="I24" s="9" t="n"/>
      <c r="J24" s="9" t="n"/>
      <c r="K24" s="9" t="n"/>
      <c r="L24" s="9" t="n"/>
      <c r="M24" s="9" t="n"/>
      <c r="N24" s="9" t="n"/>
      <c r="O24" s="9" t="n"/>
      <c r="P24" s="9" t="n"/>
      <c r="Q24" s="9" t="n"/>
      <c r="R24" s="9" t="n"/>
      <c r="S24" s="9" t="n"/>
      <c r="T24" s="9" t="n"/>
      <c r="U24" s="9" t="n"/>
      <c r="V24" s="9" t="n"/>
      <c r="W24" s="9" t="n"/>
      <c r="X24" s="9" t="n"/>
      <c r="Y24" s="9" t="n"/>
    </row>
    <row r="25" ht="21.75" customHeight="1" s="26">
      <c r="B25" s="21" t="inlineStr">
        <is>
          <t>TOTAL</t>
        </is>
      </c>
      <c r="C25" s="22" t="n"/>
      <c r="D25" s="22" t="n"/>
      <c r="E25" s="22" t="n"/>
      <c r="F25" s="22" t="n"/>
      <c r="G25" s="23">
        <f>IF(COUNT(G9:G23)=0,"",SUM(G9:G23))</f>
        <v/>
      </c>
      <c r="H25" s="57" t="inlineStr">
        <is>
          <t>Overall</t>
        </is>
      </c>
      <c r="I25" s="58">
        <f>IF(N(G25)=0,"",SUMPRODUCT(G9:G23,I9:I23)/G25)</f>
        <v/>
      </c>
      <c r="J25" s="22" t="n"/>
      <c r="K25" s="22" t="n"/>
      <c r="L25" s="22" t="n"/>
      <c r="M25" s="22" t="n"/>
      <c r="N25" s="22" t="n"/>
      <c r="O25" s="22" t="n"/>
      <c r="P25" s="22" t="n"/>
      <c r="Q25" s="22" t="n"/>
      <c r="R25" s="22" t="n"/>
      <c r="S25" s="22" t="n"/>
      <c r="T25" s="22" t="n"/>
      <c r="U25" s="22" t="n"/>
      <c r="V25" s="22" t="n"/>
      <c r="W25" s="22" t="n"/>
      <c r="X25" s="22" t="n"/>
      <c r="Y25" s="22" t="n"/>
    </row>
    <row r="26" ht="15.75" customHeight="1" s="26">
      <c r="B26" s="25">
        <f>IF(COUNTA(C9:C23)=0,"","Tasks: "&amp;COUNTA(C9:C23)&amp;"  |  Not started: "&amp;COUNTIF(H9:H23,"Not started")&amp;"  |  In progress: "&amp;COUNTIF(H9:H23,"In progress")&amp;"  |  Complete: "&amp;COUNTIF(H9:H23,"Complete")&amp;"  |  Delayed: "&amp;COUNTIF(H9:H23,"Delayed")&amp;"  |  Not fully inside the 16 weeks: "&amp;SUMPRODUCT((E9:E23&lt;&gt;"")*(F9:F23&lt;&gt;"")*(((F9:F23&gt;$Q$3+111)+(E9:E23&lt;$Q$3))&gt;0)))</f>
        <v/>
      </c>
      <c r="J26" s="9" t="n"/>
      <c r="K26" s="9" t="n"/>
      <c r="L26" s="9" t="n"/>
      <c r="M26" s="9" t="n"/>
      <c r="N26" s="9" t="n"/>
      <c r="O26" s="9" t="n"/>
      <c r="P26" s="9" t="n"/>
      <c r="Q26" s="9" t="n"/>
      <c r="R26" s="9" t="n"/>
      <c r="S26" s="9" t="n"/>
      <c r="T26" s="9" t="n"/>
      <c r="U26" s="9" t="n"/>
      <c r="V26" s="9" t="n"/>
      <c r="W26" s="9" t="n"/>
      <c r="X26" s="9" t="n"/>
      <c r="Y26" s="9" t="n"/>
    </row>
  </sheetData>
  <sheetProtection selectLockedCells="0" selectUnlockedCells="0" sheet="1" objects="0" insertRows="1" insertHyperlinks="1" autoFilter="1" scenarios="0" formatColumns="1" deleteColumns="1" insertColumns="1" pivotTables="1" deleteRows="1" formatCells="1" formatRows="1" sort="1"/>
  <autoFilter ref="B8:I8"/>
  <mergeCells count="15">
    <mergeCell ref="B6:C6"/>
    <mergeCell ref="U2:Y4"/>
    <mergeCell ref="G3:H3"/>
    <mergeCell ref="D5:F5"/>
    <mergeCell ref="G6:I6"/>
    <mergeCell ref="G5:I5"/>
    <mergeCell ref="M3:P3"/>
    <mergeCell ref="B5:C5"/>
    <mergeCell ref="Q3:T3"/>
    <mergeCell ref="C3:E3"/>
    <mergeCell ref="D6:F6"/>
    <mergeCell ref="J3:L3"/>
    <mergeCell ref="J5:Y5"/>
    <mergeCell ref="J6:Y6"/>
    <mergeCell ref="B26:I26"/>
  </mergeCells>
  <conditionalFormatting sqref="J9:Y23">
    <cfRule type="expression" priority="1" dxfId="0" stopIfTrue="1">
      <formula>AND(J9="█",$H9="Delayed")</formula>
    </cfRule>
    <cfRule type="expression" priority="2" dxfId="1">
      <formula>J9="█"</formula>
    </cfRule>
  </conditionalFormatting>
  <conditionalFormatting sqref="F9:F23">
    <cfRule type="expression" priority="3" dxfId="2">
      <formula>AND(ISNUMBER(E9),ISNUMBER(F9),F9&lt;E9)</formula>
    </cfRule>
  </conditionalFormatting>
  <dataValidations count="3">
    <dataValidation sqref="H9:H23" showDropDown="0" showInputMessage="0" showErrorMessage="0" allowBlank="1" type="list">
      <formula1>"Not started,In progress,Complete,Delayed"</formula1>
      <formula2>0</formula2>
    </dataValidation>
    <dataValidation sqref="E9:F23 J3" showDropDown="0" showInputMessage="0" showErrorMessage="1" allowBlank="1" errorTitle="Date" error="Enter a date, for example 01/06/2027." type="date" operator="greaterThan">
      <formula1>1</formula1>
    </dataValidation>
    <dataValidation sqref="I9:I23" showDropDown="0" showInputMessage="0" showErrorMessage="1" allowBlank="1" errorTitle="% done" error="Enter a percentage from 0% to 100%." type="decimal" operator="between">
      <formula1>0</formula1>
      <formula2>1</formula2>
    </dataValidation>
  </dataValidations>
  <pageMargins left="0.25" right="0.25" top="0.45" bottom="0.7" header="0.511811023622047" footer="0.3"/>
  <pageSetup orientation="landscape" paperSize="9" fitToHeight="0" horizontalDpi="300" verticalDpi="300"/>
  <headerFooter>
    <oddHeader/>
    <oddFooter>&amp;C&amp;9 &amp;9aligned.tax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2026-06-19T20:04:17Z</dcterms:created>
  <dcterms:modified xsi:type="dcterms:W3CDTF">2026-10-14T22:09:18Z</dcterms:modified>
  <cp:lastModifiedBy>aligned.tax</cp:lastModifiedBy>
  <cp:revision>0</cp:revision>
</cp:coreProperties>
</file>